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01" yWindow="75" windowWidth="10605" windowHeight="5715" tabRatio="875" activeTab="0"/>
  </bookViews>
  <sheets>
    <sheet name="JuniorGast" sheetId="1" r:id="rId1"/>
    <sheet name="SeniorGast" sheetId="2" r:id="rId2"/>
    <sheet name="Elite" sheetId="3" r:id="rId3"/>
    <sheet name="JuniorOrt" sheetId="4" r:id="rId4"/>
    <sheet name="SeniorOrt" sheetId="5" r:id="rId5"/>
    <sheet name="NRW-Junior" sheetId="6" r:id="rId6"/>
    <sheet name="NRW-Senior" sheetId="7" r:id="rId7"/>
    <sheet name="NRW-Elite" sheetId="8" r:id="rId8"/>
  </sheets>
  <definedNames>
    <definedName name="_xlnm._FilterDatabase" localSheetId="2" hidden="1">'Elite'!$A$8:$P$56</definedName>
    <definedName name="_xlnm._FilterDatabase" localSheetId="0" hidden="1">'JuniorGast'!$A$8:$P$23</definedName>
    <definedName name="_xlnm._FilterDatabase" localSheetId="3" hidden="1">'JuniorOrt'!$A$8:$P$36</definedName>
    <definedName name="_xlnm._FilterDatabase" localSheetId="7" hidden="1">'NRW-Elite'!$A$8:$P$13</definedName>
    <definedName name="_xlnm._FilterDatabase" localSheetId="5" hidden="1">'NRW-Junior'!$A$8:$P$35</definedName>
    <definedName name="_xlnm._FilterDatabase" localSheetId="6" hidden="1">'NRW-Senior'!$A$8:$P$39</definedName>
    <definedName name="_xlnm._FilterDatabase" localSheetId="1" hidden="1">'SeniorGast'!$A$8:$P$36</definedName>
    <definedName name="_xlnm._FilterDatabase" localSheetId="4" hidden="1">'SeniorOrt'!$A$8:$P$27</definedName>
  </definedNames>
  <calcPr fullCalcOnLoad="1" fullPrecision="0"/>
</workbook>
</file>

<file path=xl/sharedStrings.xml><?xml version="1.0" encoding="utf-8"?>
<sst xmlns="http://schemas.openxmlformats.org/spreadsheetml/2006/main" count="847" uniqueCount="174">
  <si>
    <t>Bestzeit je Lauf</t>
  </si>
  <si>
    <t>Start
Nummer</t>
  </si>
  <si>
    <t>Name</t>
  </si>
  <si>
    <t>Vorname</t>
  </si>
  <si>
    <t>Verein</t>
  </si>
  <si>
    <t>Lauf 1</t>
  </si>
  <si>
    <t>Lauf 2</t>
  </si>
  <si>
    <t>Lauf 3</t>
  </si>
  <si>
    <t>Lauf 5</t>
  </si>
  <si>
    <t>Summe der gewerteten Läufe</t>
  </si>
  <si>
    <t>Platz</t>
  </si>
  <si>
    <t>Lauf 4</t>
  </si>
  <si>
    <t>Lauf 6</t>
  </si>
  <si>
    <t xml:space="preserve">  NRW-Qualifikation SENIOR - Klasse  </t>
  </si>
  <si>
    <t>Gruppe</t>
  </si>
  <si>
    <t>startet</t>
  </si>
  <si>
    <t>Urkunde</t>
  </si>
  <si>
    <t>Wird der Lauf gewertet?   dann 0 oder 1 eintragen</t>
  </si>
  <si>
    <t xml:space="preserve">  NRW-Qualifikation Elite - Klasse  </t>
  </si>
  <si>
    <t>J</t>
  </si>
  <si>
    <t>S</t>
  </si>
  <si>
    <t xml:space="preserve"> JUNIOR - Klasse  Gäste</t>
  </si>
  <si>
    <t xml:space="preserve"> SENIOR - Klasse  Gäste</t>
  </si>
  <si>
    <t>SENIOR - Klasse  Ort</t>
  </si>
  <si>
    <t>JUNIOR - Klasse  Ort</t>
  </si>
  <si>
    <t>Bestzeit der Liste</t>
  </si>
  <si>
    <t xml:space="preserve">NRW-Junior </t>
  </si>
  <si>
    <t xml:space="preserve">Elite - Klasse  </t>
  </si>
  <si>
    <t>Seifenkistenderby 25.05.2008 Bad Bentheim</t>
  </si>
  <si>
    <t>Julian</t>
  </si>
  <si>
    <t>Kerpen</t>
  </si>
  <si>
    <t>Clausmeier</t>
  </si>
  <si>
    <t>Kim</t>
  </si>
  <si>
    <t>Mettingen</t>
  </si>
  <si>
    <t>Huizinga</t>
  </si>
  <si>
    <t>Bad Bentheim</t>
  </si>
  <si>
    <t>Vogel</t>
  </si>
  <si>
    <t>Johanna</t>
  </si>
  <si>
    <t>Leismann</t>
  </si>
  <si>
    <t>Valtwies</t>
  </si>
  <si>
    <t>Tom</t>
  </si>
  <si>
    <t>Havixbeck</t>
  </si>
  <si>
    <t>Xanten</t>
  </si>
  <si>
    <t>Stromberg</t>
  </si>
  <si>
    <t>Gößling</t>
  </si>
  <si>
    <t>Jule</t>
  </si>
  <si>
    <t>Friedrichsfeld</t>
  </si>
  <si>
    <t>Lange</t>
  </si>
  <si>
    <t>Florian</t>
  </si>
  <si>
    <t>Mara</t>
  </si>
  <si>
    <t>Simmerath</t>
  </si>
  <si>
    <t>Eckert</t>
  </si>
  <si>
    <t>Overath</t>
  </si>
  <si>
    <t>Krechter</t>
  </si>
  <si>
    <t>Henning</t>
  </si>
  <si>
    <t>Eickmann</t>
  </si>
  <si>
    <t>Torben</t>
  </si>
  <si>
    <t>Kues</t>
  </si>
  <si>
    <t>Marius</t>
  </si>
  <si>
    <t>Marcel</t>
  </si>
  <si>
    <t>Müller</t>
  </si>
  <si>
    <t>Franziska</t>
  </si>
  <si>
    <t>Kelch</t>
  </si>
  <si>
    <t>Ricarda</t>
  </si>
  <si>
    <t>Bergkamen</t>
  </si>
  <si>
    <t>Becker</t>
  </si>
  <si>
    <t>Matteo</t>
  </si>
  <si>
    <t>Garritsen</t>
  </si>
  <si>
    <t>Markus</t>
  </si>
  <si>
    <t>Felix</t>
  </si>
  <si>
    <t>Nina</t>
  </si>
  <si>
    <t>Jannik</t>
  </si>
  <si>
    <t>Maximilian</t>
  </si>
  <si>
    <t>Viersen</t>
  </si>
  <si>
    <t>Oliver</t>
  </si>
  <si>
    <t>Voß</t>
  </si>
  <si>
    <t>Marie-Charlotte</t>
  </si>
  <si>
    <t>Matthias</t>
  </si>
  <si>
    <t>Förster</t>
  </si>
  <si>
    <t>Hannah</t>
  </si>
  <si>
    <t>Seebich</t>
  </si>
  <si>
    <t>Kennard</t>
  </si>
  <si>
    <t>Pauling</t>
  </si>
  <si>
    <t>Johannes</t>
  </si>
  <si>
    <t>Wolters</t>
  </si>
  <si>
    <t>Vanessa</t>
  </si>
  <si>
    <t>Philipp</t>
  </si>
  <si>
    <t>Nickel</t>
  </si>
  <si>
    <t>André</t>
  </si>
  <si>
    <t>Moritz</t>
  </si>
  <si>
    <t>Ricker</t>
  </si>
  <si>
    <t>Hopp</t>
  </si>
  <si>
    <t>Daniel</t>
  </si>
  <si>
    <t>Lutze</t>
  </si>
  <si>
    <t>Viktor</t>
  </si>
  <si>
    <t>Rheine</t>
  </si>
  <si>
    <t>Neuhaus</t>
  </si>
  <si>
    <t>Robin</t>
  </si>
  <si>
    <t>Toebe</t>
  </si>
  <si>
    <t>Jonas</t>
  </si>
  <si>
    <t>Jost</t>
  </si>
  <si>
    <t>Patrick</t>
  </si>
  <si>
    <t>Stagge</t>
  </si>
  <si>
    <t>Schnatz</t>
  </si>
  <si>
    <t>Christoph</t>
  </si>
  <si>
    <t>Konietzny</t>
  </si>
  <si>
    <t>Mario</t>
  </si>
  <si>
    <t>Gorgus</t>
  </si>
  <si>
    <t>Bloch</t>
  </si>
  <si>
    <t xml:space="preserve">Christin </t>
  </si>
  <si>
    <t>Hummels</t>
  </si>
  <si>
    <t>Melissa</t>
  </si>
  <si>
    <t>Maria</t>
  </si>
  <si>
    <t>Zwenger</t>
  </si>
  <si>
    <t>Claudia</t>
  </si>
  <si>
    <t>Tenambergen</t>
  </si>
  <si>
    <t>Martin</t>
  </si>
  <si>
    <t>Brüggemann</t>
  </si>
  <si>
    <t>Jessica</t>
  </si>
  <si>
    <t>Steffen</t>
  </si>
  <si>
    <t>Wunderlich</t>
  </si>
  <si>
    <t>Lena</t>
  </si>
  <si>
    <t>Ruppichteroth</t>
  </si>
  <si>
    <t>Neubarth</t>
  </si>
  <si>
    <t>Brückerhoff</t>
  </si>
  <si>
    <t>Finja</t>
  </si>
  <si>
    <t>Fregin</t>
  </si>
  <si>
    <t>Lara</t>
  </si>
  <si>
    <t>Sippekamp</t>
  </si>
  <si>
    <t>Marco</t>
  </si>
  <si>
    <t>Mountain</t>
  </si>
  <si>
    <t>Angelique</t>
  </si>
  <si>
    <t>Schledehausen</t>
  </si>
  <si>
    <t>Sarah</t>
  </si>
  <si>
    <t>Morten</t>
  </si>
  <si>
    <t>Jenny</t>
  </si>
  <si>
    <t>Sabrina</t>
  </si>
  <si>
    <t>Mirko</t>
  </si>
  <si>
    <t>Katharina</t>
  </si>
  <si>
    <t>Kevin</t>
  </si>
  <si>
    <t>Klein</t>
  </si>
  <si>
    <t>Maren</t>
  </si>
  <si>
    <t>Offermann</t>
  </si>
  <si>
    <t>Rico</t>
  </si>
  <si>
    <t>Pascal</t>
  </si>
  <si>
    <t>Schröer</t>
  </si>
  <si>
    <t>Hinricher</t>
  </si>
  <si>
    <t>Helge</t>
  </si>
  <si>
    <t>Erika</t>
  </si>
  <si>
    <t>Nils</t>
  </si>
  <si>
    <t xml:space="preserve">Brünning </t>
  </si>
  <si>
    <t>Hollunder</t>
  </si>
  <si>
    <t>Strucken</t>
  </si>
  <si>
    <t>Thimo</t>
  </si>
  <si>
    <t>Timm</t>
  </si>
  <si>
    <t>van Limbeck</t>
  </si>
  <si>
    <t>Cetinkaya</t>
  </si>
  <si>
    <t>Deniz</t>
  </si>
  <si>
    <t>Maxim</t>
  </si>
  <si>
    <t>Lütke</t>
  </si>
  <si>
    <t>Huppertz</t>
  </si>
  <si>
    <t>Sven</t>
  </si>
  <si>
    <t>x</t>
  </si>
  <si>
    <t>Voellink</t>
  </si>
  <si>
    <t>Christian</t>
  </si>
  <si>
    <t>gr. Höötmann</t>
  </si>
  <si>
    <t>Leusmann</t>
  </si>
  <si>
    <t>Weckenbrock</t>
  </si>
  <si>
    <t>Bennet</t>
  </si>
  <si>
    <t>Holder</t>
  </si>
  <si>
    <t>Tobias</t>
  </si>
  <si>
    <t>Börner</t>
  </si>
  <si>
    <t>E XL</t>
  </si>
  <si>
    <t>Annelien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</si>
</sst>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"/>
    <numFmt numFmtId="173" formatCode="0;[Red]\1"/>
    <numFmt numFmtId="174" formatCode="#,##0.00\ &quot;€&quot;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4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2" fontId="0" fillId="0" borderId="0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" fontId="0" fillId="0" borderId="0" xfId="0" applyNumberForma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 wrapText="1"/>
    </xf>
    <xf numFmtId="2" fontId="0" fillId="0" borderId="3" xfId="0" applyNumberForma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90" wrapText="1"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vertical="center"/>
      <protection locked="0"/>
    </xf>
    <xf numFmtId="49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49" fontId="0" fillId="0" borderId="5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2" fontId="0" fillId="0" borderId="9" xfId="0" applyNumberForma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/>
    </xf>
    <xf numFmtId="49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12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/>
    </xf>
    <xf numFmtId="0" fontId="0" fillId="0" borderId="1" xfId="0" applyFont="1" applyBorder="1" applyAlignment="1" applyProtection="1">
      <alignment horizontal="left" vertic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P23"/>
  <sheetViews>
    <sheetView tabSelected="1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K15" sqref="K15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1" width="8.7109375" style="0" customWidth="1"/>
    <col min="12" max="12" width="8.7109375" style="0" hidden="1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4" customWidth="1"/>
  </cols>
  <sheetData>
    <row r="1" spans="1:16" s="8" customFormat="1" ht="30">
      <c r="A1" s="15" t="s">
        <v>28</v>
      </c>
      <c r="B1" s="15"/>
      <c r="C1" s="15"/>
      <c r="D1" s="16"/>
      <c r="E1" s="7"/>
      <c r="F1" s="7"/>
      <c r="G1" s="7"/>
      <c r="H1" s="7"/>
      <c r="I1" s="7"/>
      <c r="J1" s="7"/>
      <c r="K1" s="7"/>
      <c r="L1" s="7"/>
      <c r="M1" s="7"/>
      <c r="N1" s="7"/>
      <c r="O1" s="17"/>
      <c r="P1" s="24"/>
    </row>
    <row r="2" spans="1:16" s="8" customFormat="1" ht="30">
      <c r="A2" s="15" t="s">
        <v>21</v>
      </c>
      <c r="B2" s="15"/>
      <c r="C2" s="15"/>
      <c r="D2" s="18"/>
      <c r="E2" s="7"/>
      <c r="F2" s="7"/>
      <c r="G2" s="7"/>
      <c r="H2" s="7"/>
      <c r="I2" s="7"/>
      <c r="J2" s="7"/>
      <c r="K2" s="7"/>
      <c r="L2" s="7"/>
      <c r="M2" s="7"/>
      <c r="N2" s="7"/>
      <c r="O2" s="17"/>
      <c r="P2" s="24"/>
    </row>
    <row r="3" spans="4:16" s="8" customFormat="1" ht="9.75" customHeight="1">
      <c r="D3" s="9"/>
      <c r="O3" s="10"/>
      <c r="P3" s="24"/>
    </row>
    <row r="4" spans="1:13" ht="15" customHeight="1">
      <c r="A4" s="56" t="s">
        <v>17</v>
      </c>
      <c r="B4" s="12"/>
      <c r="C4" s="12"/>
      <c r="D4" s="11"/>
      <c r="E4" s="12"/>
      <c r="F4" s="12"/>
      <c r="G4" s="52">
        <v>1</v>
      </c>
      <c r="H4" s="52">
        <v>1</v>
      </c>
      <c r="I4" s="52">
        <v>1</v>
      </c>
      <c r="J4" s="52">
        <v>1</v>
      </c>
      <c r="K4" s="52">
        <v>0</v>
      </c>
      <c r="L4" s="53">
        <v>0</v>
      </c>
      <c r="M4" s="7"/>
    </row>
    <row r="5" spans="1:12" ht="16.5" customHeight="1">
      <c r="A5" s="14" t="s">
        <v>0</v>
      </c>
      <c r="B5" s="16"/>
      <c r="C5" s="16"/>
      <c r="D5" s="7"/>
      <c r="E5" s="7"/>
      <c r="F5" s="7"/>
      <c r="G5" s="30">
        <f>MIN(G9:G23)</f>
        <v>30.17</v>
      </c>
      <c r="H5" s="30">
        <f>MIN(H9:H23)</f>
        <v>29.75</v>
      </c>
      <c r="I5" s="30">
        <f>MIN(I9:I23)</f>
        <v>29.85</v>
      </c>
      <c r="J5" s="30">
        <f>MIN(J9:J23)</f>
        <v>30.05</v>
      </c>
      <c r="K5" s="30">
        <f>MIN(K9:K23)</f>
        <v>0</v>
      </c>
      <c r="L5" s="32">
        <f>MIN(L9:L23)</f>
        <v>0</v>
      </c>
    </row>
    <row r="6" spans="1:12" ht="18" customHeight="1">
      <c r="A6" s="14"/>
      <c r="B6" s="16"/>
      <c r="C6" s="16"/>
      <c r="D6" s="7"/>
      <c r="E6" s="51" t="s">
        <v>25</v>
      </c>
      <c r="F6" s="54">
        <f>MIN(G9:L23)</f>
        <v>29.75</v>
      </c>
      <c r="G6" s="31"/>
      <c r="H6" s="31"/>
      <c r="I6" s="31"/>
      <c r="J6" s="31"/>
      <c r="K6" s="31"/>
      <c r="L6" s="33"/>
    </row>
    <row r="7" spans="1:16" s="1" customFormat="1" ht="38.25">
      <c r="A7" s="26" t="s">
        <v>1</v>
      </c>
      <c r="B7" s="27" t="s">
        <v>14</v>
      </c>
      <c r="C7" s="27" t="s">
        <v>15</v>
      </c>
      <c r="D7" s="28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29" t="s">
        <v>9</v>
      </c>
      <c r="N7" s="4"/>
      <c r="O7" s="34" t="s">
        <v>10</v>
      </c>
      <c r="P7" s="35" t="s">
        <v>16</v>
      </c>
    </row>
    <row r="8" spans="1:12" ht="22.5" customHeight="1">
      <c r="A8" s="8"/>
      <c r="B8" s="8"/>
      <c r="C8" s="8"/>
      <c r="D8" s="9"/>
      <c r="E8" s="8"/>
      <c r="F8" s="8"/>
      <c r="G8" s="13"/>
      <c r="H8" s="13"/>
      <c r="I8" s="13"/>
      <c r="J8" s="13"/>
      <c r="K8" s="13"/>
      <c r="L8" s="13"/>
    </row>
    <row r="9" spans="1:15" ht="13.5" customHeight="1">
      <c r="A9" s="38">
        <v>126</v>
      </c>
      <c r="B9" s="39" t="s">
        <v>19</v>
      </c>
      <c r="C9" s="39" t="s">
        <v>162</v>
      </c>
      <c r="D9" s="37" t="s">
        <v>60</v>
      </c>
      <c r="E9" s="37" t="s">
        <v>61</v>
      </c>
      <c r="F9" s="37" t="s">
        <v>46</v>
      </c>
      <c r="G9" s="6">
        <v>30.75</v>
      </c>
      <c r="H9" s="6">
        <v>29.75</v>
      </c>
      <c r="I9" s="6">
        <v>30.22</v>
      </c>
      <c r="J9" s="6">
        <v>30.12</v>
      </c>
      <c r="K9" s="6"/>
      <c r="L9" s="6"/>
      <c r="M9" s="21">
        <f>(G9*$G$4+H9*$H$4+I9*$I$4+J9*$J$4+K9*$K$4+L9*$L$4)</f>
        <v>120.84</v>
      </c>
      <c r="N9" s="21">
        <f>IF(M9&gt;0,M9*-1,-1000)</f>
        <v>-120.84</v>
      </c>
      <c r="O9" s="22">
        <f>IF(M9&gt;0,RANK(N9,N:N),0)</f>
        <v>1</v>
      </c>
    </row>
    <row r="10" spans="1:15" ht="13.5" customHeight="1">
      <c r="A10" s="38">
        <v>103</v>
      </c>
      <c r="B10" s="39" t="s">
        <v>19</v>
      </c>
      <c r="C10" s="39" t="s">
        <v>162</v>
      </c>
      <c r="D10" s="37" t="s">
        <v>31</v>
      </c>
      <c r="E10" s="37" t="s">
        <v>32</v>
      </c>
      <c r="F10" s="37" t="s">
        <v>33</v>
      </c>
      <c r="G10" s="6">
        <v>30.43</v>
      </c>
      <c r="H10" s="6">
        <v>30.02</v>
      </c>
      <c r="I10" s="6">
        <v>30.52</v>
      </c>
      <c r="J10" s="6">
        <v>30.05</v>
      </c>
      <c r="K10" s="6"/>
      <c r="L10" s="6"/>
      <c r="M10" s="21">
        <f>(G10*$G$4+H10*$H$4+I10*$I$4+J10*$J$4+K10*$K$4+L10*$L$4)</f>
        <v>121.02</v>
      </c>
      <c r="N10" s="21">
        <f>IF(M10&gt;0,M10*-1,-1000)</f>
        <v>-121.02</v>
      </c>
      <c r="O10" s="22">
        <f>IF(M10&gt;0,RANK(N10,N:N),0)</f>
        <v>2</v>
      </c>
    </row>
    <row r="11" spans="1:15" ht="13.5" customHeight="1">
      <c r="A11" s="38">
        <v>117</v>
      </c>
      <c r="B11" s="39" t="s">
        <v>19</v>
      </c>
      <c r="C11" s="39" t="s">
        <v>162</v>
      </c>
      <c r="D11" s="37" t="s">
        <v>53</v>
      </c>
      <c r="E11" s="37" t="s">
        <v>54</v>
      </c>
      <c r="F11" s="37" t="s">
        <v>46</v>
      </c>
      <c r="G11" s="6">
        <v>30.36</v>
      </c>
      <c r="H11" s="6">
        <v>30.32</v>
      </c>
      <c r="I11" s="6">
        <v>29.85</v>
      </c>
      <c r="J11" s="6">
        <v>30.61</v>
      </c>
      <c r="K11" s="6"/>
      <c r="L11" s="6"/>
      <c r="M11" s="21">
        <f>(G11*$G$4+H11*$H$4+I11*$I$4+J11*$J$4+K11*$K$4+L11*$L$4)</f>
        <v>121.14</v>
      </c>
      <c r="N11" s="21">
        <f>IF(M11&gt;0,M11*-1,-1000)</f>
        <v>-121.14</v>
      </c>
      <c r="O11" s="22">
        <f>IF(M11&gt;0,RANK(N11,N:N),0)</f>
        <v>3</v>
      </c>
    </row>
    <row r="12" spans="1:15" ht="13.5" customHeight="1">
      <c r="A12" s="38">
        <v>149</v>
      </c>
      <c r="B12" s="39" t="s">
        <v>19</v>
      </c>
      <c r="C12" s="39" t="s">
        <v>162</v>
      </c>
      <c r="D12" s="40" t="s">
        <v>87</v>
      </c>
      <c r="E12" s="41" t="s">
        <v>86</v>
      </c>
      <c r="F12" s="37" t="s">
        <v>30</v>
      </c>
      <c r="G12" s="6">
        <v>30.62</v>
      </c>
      <c r="H12" s="6">
        <v>30.27</v>
      </c>
      <c r="I12" s="6">
        <v>30.01</v>
      </c>
      <c r="J12" s="6">
        <v>30.63</v>
      </c>
      <c r="K12" s="6"/>
      <c r="L12" s="6"/>
      <c r="M12" s="21">
        <f>(G12*$G$4+H12*$H$4+I12*$I$4+J12*$J$4+K12*$K$4+L12*$L$4)</f>
        <v>121.53</v>
      </c>
      <c r="N12" s="21">
        <f>IF(M12&gt;0,M12*-1,-1000)</f>
        <v>-121.53</v>
      </c>
      <c r="O12" s="22">
        <f>IF(M12&gt;0,RANK(N12,N:N),0)</f>
        <v>4</v>
      </c>
    </row>
    <row r="13" spans="1:15" ht="13.5" customHeight="1">
      <c r="A13" s="38">
        <v>110</v>
      </c>
      <c r="B13" s="39" t="s">
        <v>19</v>
      </c>
      <c r="C13" s="39" t="s">
        <v>162</v>
      </c>
      <c r="D13" s="37" t="s">
        <v>44</v>
      </c>
      <c r="E13" s="37" t="s">
        <v>45</v>
      </c>
      <c r="F13" s="37" t="s">
        <v>33</v>
      </c>
      <c r="G13" s="6">
        <v>30.36</v>
      </c>
      <c r="H13" s="6">
        <v>30.72</v>
      </c>
      <c r="I13" s="6">
        <v>29.93</v>
      </c>
      <c r="J13" s="6">
        <v>30.55</v>
      </c>
      <c r="K13" s="6"/>
      <c r="L13" s="6"/>
      <c r="M13" s="21">
        <f>(G13*$G$4+H13*$H$4+I13*$I$4+J13*$J$4+K13*$K$4+L13*$L$4)</f>
        <v>121.56</v>
      </c>
      <c r="N13" s="21">
        <f>IF(M13&gt;0,M13*-1,-1000)</f>
        <v>-121.56</v>
      </c>
      <c r="O13" s="22">
        <f>IF(M13&gt;0,RANK(N13,N:N),0)</f>
        <v>5</v>
      </c>
    </row>
    <row r="14" spans="1:15" ht="13.5" customHeight="1">
      <c r="A14" s="38">
        <v>107</v>
      </c>
      <c r="B14" s="39" t="s">
        <v>19</v>
      </c>
      <c r="C14" s="39" t="s">
        <v>162</v>
      </c>
      <c r="D14" s="37" t="s">
        <v>39</v>
      </c>
      <c r="E14" s="37" t="s">
        <v>40</v>
      </c>
      <c r="F14" s="37" t="s">
        <v>41</v>
      </c>
      <c r="G14" s="6">
        <v>30.82</v>
      </c>
      <c r="H14" s="6">
        <v>30.13</v>
      </c>
      <c r="I14" s="6">
        <v>30.44</v>
      </c>
      <c r="J14" s="6">
        <v>30.2</v>
      </c>
      <c r="K14" s="6"/>
      <c r="L14" s="6"/>
      <c r="M14" s="21">
        <f>(G14*$G$4+H14*$H$4+I14*$I$4+J14*$J$4+K14*$K$4+L14*$L$4)</f>
        <v>121.59</v>
      </c>
      <c r="N14" s="21">
        <f>IF(M14&gt;0,M14*-1,-1000)</f>
        <v>-121.59</v>
      </c>
      <c r="O14" s="22">
        <f>IF(M14&gt;0,RANK(N14,N:N),0)</f>
        <v>6</v>
      </c>
    </row>
    <row r="15" spans="1:15" ht="13.5" customHeight="1">
      <c r="A15" s="38">
        <v>161</v>
      </c>
      <c r="B15" s="39" t="s">
        <v>19</v>
      </c>
      <c r="C15" s="39" t="s">
        <v>162</v>
      </c>
      <c r="D15" s="40" t="s">
        <v>93</v>
      </c>
      <c r="E15" s="41" t="s">
        <v>94</v>
      </c>
      <c r="F15" s="41" t="s">
        <v>95</v>
      </c>
      <c r="G15" s="6">
        <v>30.27</v>
      </c>
      <c r="H15" s="6">
        <v>30.72</v>
      </c>
      <c r="I15" s="6">
        <v>30.04</v>
      </c>
      <c r="J15" s="6">
        <v>30.56</v>
      </c>
      <c r="K15" s="6"/>
      <c r="L15" s="6"/>
      <c r="M15" s="21">
        <f>(G15*$G$4+H15*$H$4+I15*$I$4+J15*$J$4+K15*$K$4+L15*$L$4)</f>
        <v>121.59</v>
      </c>
      <c r="N15" s="21">
        <f>IF(M15&gt;0,M15*-1,-1000)</f>
        <v>-121.59</v>
      </c>
      <c r="O15" s="22">
        <f>IF(M15&gt;0,RANK(N15,N:N),0)</f>
        <v>6</v>
      </c>
    </row>
    <row r="16" spans="1:15" ht="13.5" customHeight="1">
      <c r="A16" s="38">
        <v>141</v>
      </c>
      <c r="B16" s="39" t="s">
        <v>19</v>
      </c>
      <c r="C16" s="39" t="s">
        <v>162</v>
      </c>
      <c r="D16" s="37" t="s">
        <v>80</v>
      </c>
      <c r="E16" s="37" t="s">
        <v>81</v>
      </c>
      <c r="F16" s="37" t="s">
        <v>73</v>
      </c>
      <c r="G16" s="6">
        <v>30.96</v>
      </c>
      <c r="H16" s="6">
        <v>30.13</v>
      </c>
      <c r="I16" s="6">
        <v>30.01</v>
      </c>
      <c r="J16" s="6">
        <v>30.68</v>
      </c>
      <c r="K16" s="6"/>
      <c r="L16" s="6"/>
      <c r="M16" s="21">
        <f>(G16*$G$4+H16*$H$4+I16*$I$4+J16*$J$4+K16*$K$4+L16*$L$4)</f>
        <v>121.78</v>
      </c>
      <c r="N16" s="21">
        <f>IF(M16&gt;0,M16*-1,-1000)</f>
        <v>-121.78</v>
      </c>
      <c r="O16" s="22">
        <f>IF(M16&gt;0,RANK(N16,N:N),0)</f>
        <v>8</v>
      </c>
    </row>
    <row r="17" spans="1:15" ht="13.5" customHeight="1">
      <c r="A17" s="38">
        <v>105</v>
      </c>
      <c r="B17" s="39" t="s">
        <v>19</v>
      </c>
      <c r="C17" s="39" t="s">
        <v>162</v>
      </c>
      <c r="D17" s="37" t="s">
        <v>36</v>
      </c>
      <c r="E17" s="37" t="s">
        <v>37</v>
      </c>
      <c r="F17" s="37" t="s">
        <v>33</v>
      </c>
      <c r="G17" s="6">
        <v>30.17</v>
      </c>
      <c r="H17" s="6">
        <v>30.87</v>
      </c>
      <c r="I17" s="6">
        <v>30.01</v>
      </c>
      <c r="J17" s="6">
        <v>30.9</v>
      </c>
      <c r="K17" s="6"/>
      <c r="L17" s="6"/>
      <c r="M17" s="21">
        <f>(G17*$G$4+H17*$H$4+I17*$I$4+J17*$J$4+K17*$K$4+L17*$L$4)</f>
        <v>121.95</v>
      </c>
      <c r="N17" s="21">
        <f>IF(M17&gt;0,M17*-1,-1000)</f>
        <v>-121.95</v>
      </c>
      <c r="O17" s="22">
        <f>IF(M17&gt;0,RANK(N17,N:N),0)</f>
        <v>9</v>
      </c>
    </row>
    <row r="18" spans="1:15" ht="13.5" customHeight="1">
      <c r="A18" s="38">
        <v>163</v>
      </c>
      <c r="B18" s="39" t="s">
        <v>19</v>
      </c>
      <c r="C18" s="39" t="s">
        <v>162</v>
      </c>
      <c r="D18" s="37" t="s">
        <v>96</v>
      </c>
      <c r="E18" s="37" t="s">
        <v>97</v>
      </c>
      <c r="F18" s="37" t="s">
        <v>33</v>
      </c>
      <c r="G18" s="6">
        <v>30.83</v>
      </c>
      <c r="H18" s="6">
        <v>30.24</v>
      </c>
      <c r="I18" s="6">
        <v>30.15</v>
      </c>
      <c r="J18" s="6">
        <v>30.78</v>
      </c>
      <c r="K18" s="6"/>
      <c r="L18" s="6"/>
      <c r="M18" s="21">
        <f>(G18*$G$4+H18*$H$4+I18*$I$4+J18*$J$4+K18*$K$4+L18*$L$4)</f>
        <v>122</v>
      </c>
      <c r="N18" s="21">
        <f>IF(M18&gt;0,M18*-1,-1000)</f>
        <v>-122</v>
      </c>
      <c r="O18" s="22">
        <f>IF(M18&gt;0,RANK(N18,N:N),0)</f>
        <v>10</v>
      </c>
    </row>
    <row r="19" spans="1:15" ht="13.5" customHeight="1">
      <c r="A19" s="38">
        <v>128</v>
      </c>
      <c r="B19" s="39" t="s">
        <v>19</v>
      </c>
      <c r="C19" s="39" t="s">
        <v>162</v>
      </c>
      <c r="D19" s="40" t="s">
        <v>65</v>
      </c>
      <c r="E19" s="41" t="s">
        <v>66</v>
      </c>
      <c r="F19" s="41" t="s">
        <v>43</v>
      </c>
      <c r="G19" s="6">
        <v>30.48</v>
      </c>
      <c r="H19" s="6">
        <v>30.52</v>
      </c>
      <c r="I19" s="6">
        <v>30.25</v>
      </c>
      <c r="J19" s="6">
        <v>30.84</v>
      </c>
      <c r="K19" s="6"/>
      <c r="L19" s="6"/>
      <c r="M19" s="21">
        <f>(G19*$G$4+H19*$H$4+I19*$I$4+J19*$J$4+K19*$K$4+L19*$L$4)</f>
        <v>122.09</v>
      </c>
      <c r="N19" s="21">
        <f>IF(M19&gt;0,M19*-1,-1000)</f>
        <v>-122.09</v>
      </c>
      <c r="O19" s="22">
        <f>IF(M19&gt;0,RANK(N19,N:N),0)</f>
        <v>11</v>
      </c>
    </row>
    <row r="20" spans="1:15" ht="13.5" customHeight="1">
      <c r="A20" s="38">
        <v>143</v>
      </c>
      <c r="B20" s="39" t="s">
        <v>19</v>
      </c>
      <c r="C20" s="39" t="s">
        <v>162</v>
      </c>
      <c r="D20" s="37" t="s">
        <v>84</v>
      </c>
      <c r="E20" s="37" t="s">
        <v>85</v>
      </c>
      <c r="F20" s="37" t="s">
        <v>30</v>
      </c>
      <c r="G20" s="6">
        <v>30.37</v>
      </c>
      <c r="H20" s="6">
        <v>30.82</v>
      </c>
      <c r="I20" s="6">
        <v>30.5</v>
      </c>
      <c r="J20" s="6">
        <v>30.41</v>
      </c>
      <c r="K20" s="6"/>
      <c r="L20" s="6"/>
      <c r="M20" s="21">
        <f>(G20*$G$4+H20*$H$4+I20*$I$4+J20*$J$4+K20*$K$4+L20*$L$4)</f>
        <v>122.1</v>
      </c>
      <c r="N20" s="21">
        <f>IF(M20&gt;0,M20*-1,-1000)</f>
        <v>-122.1</v>
      </c>
      <c r="O20" s="22">
        <f>IF(M20&gt;0,RANK(N20,N:N),0)</f>
        <v>12</v>
      </c>
    </row>
    <row r="21" spans="1:15" ht="13.5" customHeight="1">
      <c r="A21" s="38">
        <v>132</v>
      </c>
      <c r="B21" s="39" t="s">
        <v>19</v>
      </c>
      <c r="C21" s="39" t="s">
        <v>162</v>
      </c>
      <c r="D21" s="40" t="s">
        <v>39</v>
      </c>
      <c r="E21" s="41" t="s">
        <v>70</v>
      </c>
      <c r="F21" s="41" t="s">
        <v>41</v>
      </c>
      <c r="G21" s="6">
        <v>31.04</v>
      </c>
      <c r="H21" s="6">
        <v>30.15</v>
      </c>
      <c r="I21" s="6">
        <v>30.51</v>
      </c>
      <c r="J21" s="6">
        <v>30.78</v>
      </c>
      <c r="K21" s="6"/>
      <c r="L21" s="6"/>
      <c r="M21" s="21">
        <f>(G21*$G$4+H21*$H$4+I21*$I$4+J21*$J$4+K21*$K$4+L21*$L$4)</f>
        <v>122.48</v>
      </c>
      <c r="N21" s="21">
        <f>IF(M21&gt;0,M21*-1,-1000)</f>
        <v>-122.48</v>
      </c>
      <c r="O21" s="22">
        <f>IF(M21&gt;0,RANK(N21,N:N),0)</f>
        <v>13</v>
      </c>
    </row>
    <row r="22" spans="1:15" ht="13.5" customHeight="1">
      <c r="A22" s="38">
        <v>140</v>
      </c>
      <c r="B22" s="39" t="s">
        <v>19</v>
      </c>
      <c r="C22" s="39" t="s">
        <v>162</v>
      </c>
      <c r="D22" s="40" t="s">
        <v>78</v>
      </c>
      <c r="E22" s="41" t="s">
        <v>79</v>
      </c>
      <c r="F22" s="41" t="s">
        <v>46</v>
      </c>
      <c r="G22" s="6">
        <v>31.05</v>
      </c>
      <c r="H22" s="6">
        <v>30.36</v>
      </c>
      <c r="I22" s="6">
        <v>30.08</v>
      </c>
      <c r="J22" s="6">
        <v>31.04</v>
      </c>
      <c r="K22" s="6"/>
      <c r="L22" s="6"/>
      <c r="M22" s="21">
        <f>(G22*$G$4+H22*$H$4+I22*$I$4+J22*$J$4+K22*$K$4+L22*$L$4)</f>
        <v>122.53</v>
      </c>
      <c r="N22" s="21">
        <f>IF(M22&gt;0,M22*-1,-1000)</f>
        <v>-122.53</v>
      </c>
      <c r="O22" s="22">
        <f>IF(M22&gt;0,RANK(N22,N:N),0)</f>
        <v>14</v>
      </c>
    </row>
    <row r="23" spans="1:15" ht="13.5" customHeight="1">
      <c r="A23" s="38">
        <v>164</v>
      </c>
      <c r="B23" s="39" t="s">
        <v>19</v>
      </c>
      <c r="C23" s="39" t="s">
        <v>162</v>
      </c>
      <c r="D23" s="37" t="s">
        <v>98</v>
      </c>
      <c r="E23" s="37" t="s">
        <v>58</v>
      </c>
      <c r="F23" s="37" t="s">
        <v>46</v>
      </c>
      <c r="G23" s="6">
        <v>30.47</v>
      </c>
      <c r="H23" s="6">
        <v>30.83</v>
      </c>
      <c r="I23" s="6">
        <v>30.43</v>
      </c>
      <c r="J23" s="6">
        <v>30.87</v>
      </c>
      <c r="K23" s="6"/>
      <c r="L23" s="6"/>
      <c r="M23" s="21">
        <f>(G23*$G$4+H23*$H$4+I23*$I$4+J23*$J$4+K23*$K$4+L23*$L$4)</f>
        <v>122.6</v>
      </c>
      <c r="N23" s="21">
        <f>IF(M23&gt;0,M23*-1,-1000)</f>
        <v>-122.6</v>
      </c>
      <c r="O23" s="22">
        <f>IF(M23&gt;0,RANK(N23,N:N),0)</f>
        <v>15</v>
      </c>
    </row>
  </sheetData>
  <autoFilter ref="A8:P23"/>
  <printOptions/>
  <pageMargins left="0.3937007874015748" right="0.1968503937007874" top="0.44" bottom="0.5511811023622047" header="0.15748031496062992" footer="0.15748031496062992"/>
  <pageSetup fitToHeight="5" fitToWidth="1" horizontalDpi="300" verticalDpi="300" orientation="landscape" paperSize="9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P36"/>
  <sheetViews>
    <sheetView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M10" sqref="M10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4" customWidth="1"/>
  </cols>
  <sheetData>
    <row r="1" spans="1:16" s="8" customFormat="1" ht="30">
      <c r="A1" s="15" t="s">
        <v>28</v>
      </c>
      <c r="B1" s="15"/>
      <c r="C1" s="15"/>
      <c r="D1" s="16"/>
      <c r="E1" s="7"/>
      <c r="F1" s="7"/>
      <c r="G1" s="7"/>
      <c r="H1" s="7"/>
      <c r="I1" s="7"/>
      <c r="J1" s="7"/>
      <c r="K1" s="7"/>
      <c r="L1" s="7"/>
      <c r="M1" s="7"/>
      <c r="N1" s="7"/>
      <c r="O1" s="17"/>
      <c r="P1" s="24"/>
    </row>
    <row r="2" spans="1:16" s="8" customFormat="1" ht="30">
      <c r="A2" s="15" t="s">
        <v>22</v>
      </c>
      <c r="B2" s="15"/>
      <c r="C2" s="15"/>
      <c r="D2" s="18"/>
      <c r="E2" s="7"/>
      <c r="F2" s="7"/>
      <c r="G2" s="7"/>
      <c r="H2" s="7"/>
      <c r="I2" s="7"/>
      <c r="J2" s="7"/>
      <c r="K2" s="7"/>
      <c r="L2" s="7"/>
      <c r="M2" s="7"/>
      <c r="N2" s="7"/>
      <c r="O2" s="17"/>
      <c r="P2" s="24"/>
    </row>
    <row r="3" spans="4:16" s="8" customFormat="1" ht="9.75" customHeight="1">
      <c r="D3" s="9"/>
      <c r="O3" s="10"/>
      <c r="P3" s="24"/>
    </row>
    <row r="4" spans="1:13" ht="15" customHeight="1">
      <c r="A4" s="56" t="s">
        <v>17</v>
      </c>
      <c r="B4" s="12"/>
      <c r="C4" s="12"/>
      <c r="D4" s="11"/>
      <c r="E4" s="12"/>
      <c r="F4" s="12"/>
      <c r="G4" s="52">
        <v>1</v>
      </c>
      <c r="H4" s="52">
        <v>1</v>
      </c>
      <c r="I4" s="52">
        <v>1</v>
      </c>
      <c r="J4" s="52">
        <v>1</v>
      </c>
      <c r="K4" s="52">
        <v>0</v>
      </c>
      <c r="L4" s="53">
        <v>0</v>
      </c>
      <c r="M4" s="7"/>
    </row>
    <row r="5" spans="1:12" ht="16.5" customHeight="1">
      <c r="A5" s="14" t="s">
        <v>0</v>
      </c>
      <c r="B5" s="16"/>
      <c r="C5" s="16"/>
      <c r="D5" s="7"/>
      <c r="E5" s="7"/>
      <c r="F5" s="7"/>
      <c r="G5" s="30">
        <f>MIN(G9:G36)</f>
        <v>28.81</v>
      </c>
      <c r="H5" s="30">
        <f>MIN(H9:H36)</f>
        <v>28.73</v>
      </c>
      <c r="I5" s="30">
        <f>MIN(I9:I36)</f>
        <v>28.86</v>
      </c>
      <c r="J5" s="30">
        <f>MIN(J9:J36)</f>
        <v>28.94</v>
      </c>
      <c r="K5" s="30">
        <f>MIN(K9:K36)</f>
        <v>0</v>
      </c>
      <c r="L5" s="32">
        <f>MIN(L9:L36)</f>
        <v>0</v>
      </c>
    </row>
    <row r="6" spans="1:12" ht="18" customHeight="1">
      <c r="A6" s="14"/>
      <c r="B6" s="16"/>
      <c r="C6" s="16"/>
      <c r="D6" s="7"/>
      <c r="E6" s="55" t="s">
        <v>25</v>
      </c>
      <c r="F6" s="54">
        <f>MIN(G9:L36)</f>
        <v>28.73</v>
      </c>
      <c r="G6" s="31"/>
      <c r="H6" s="31"/>
      <c r="I6" s="31"/>
      <c r="J6" s="31"/>
      <c r="K6" s="31"/>
      <c r="L6" s="33"/>
    </row>
    <row r="7" spans="1:16" s="1" customFormat="1" ht="38.25">
      <c r="A7" s="26" t="s">
        <v>1</v>
      </c>
      <c r="B7" s="27" t="s">
        <v>14</v>
      </c>
      <c r="C7" s="27" t="s">
        <v>15</v>
      </c>
      <c r="D7" s="28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29" t="s">
        <v>9</v>
      </c>
      <c r="N7" s="4"/>
      <c r="O7" s="34" t="s">
        <v>10</v>
      </c>
      <c r="P7" s="35" t="s">
        <v>16</v>
      </c>
    </row>
    <row r="8" spans="1:12" ht="22.5" customHeight="1">
      <c r="A8" s="8"/>
      <c r="B8" s="8"/>
      <c r="C8" s="8"/>
      <c r="D8" s="9"/>
      <c r="E8" s="8"/>
      <c r="F8" s="8"/>
      <c r="G8" s="13"/>
      <c r="H8" s="13"/>
      <c r="I8" s="13"/>
      <c r="J8" s="13"/>
      <c r="K8" s="13"/>
      <c r="L8" s="13"/>
    </row>
    <row r="9" spans="1:15" ht="13.5" customHeight="1">
      <c r="A9" s="47">
        <v>322</v>
      </c>
      <c r="B9" s="39" t="s">
        <v>20</v>
      </c>
      <c r="C9" s="39" t="s">
        <v>162</v>
      </c>
      <c r="D9" s="40" t="s">
        <v>62</v>
      </c>
      <c r="E9" s="41" t="s">
        <v>112</v>
      </c>
      <c r="F9" s="41" t="s">
        <v>64</v>
      </c>
      <c r="G9" s="6">
        <v>29.18</v>
      </c>
      <c r="H9" s="6">
        <v>28.95</v>
      </c>
      <c r="I9" s="6">
        <v>29.23</v>
      </c>
      <c r="J9" s="6">
        <v>28.94</v>
      </c>
      <c r="K9" s="6"/>
      <c r="L9" s="6"/>
      <c r="M9" s="21">
        <f>(G9*$G$4+H9*$H$4+I9*$I$4+J9*$J$4+K9*$K$4+L9*$L$4)</f>
        <v>116.3</v>
      </c>
      <c r="N9" s="21">
        <f>IF(M9&gt;0,M9*-1,-1000)</f>
        <v>-116.3</v>
      </c>
      <c r="O9" s="22">
        <f>IF(M9&gt;0,RANK(N9,N:N),0)</f>
        <v>1</v>
      </c>
    </row>
    <row r="10" spans="1:15" ht="13.5" customHeight="1">
      <c r="A10" s="47">
        <v>326</v>
      </c>
      <c r="B10" s="39" t="s">
        <v>20</v>
      </c>
      <c r="C10" s="39" t="s">
        <v>162</v>
      </c>
      <c r="D10" s="45" t="s">
        <v>115</v>
      </c>
      <c r="E10" s="46" t="s">
        <v>116</v>
      </c>
      <c r="F10" s="46" t="s">
        <v>33</v>
      </c>
      <c r="G10" s="6">
        <v>28.83</v>
      </c>
      <c r="H10" s="6">
        <v>29.21</v>
      </c>
      <c r="I10" s="6">
        <v>28.91</v>
      </c>
      <c r="J10" s="6">
        <v>29.39</v>
      </c>
      <c r="K10" s="6"/>
      <c r="L10" s="6"/>
      <c r="M10" s="21">
        <f>(G10*$G$4+H10*$H$4+I10*$I$4+J10*$J$4+K10*$K$4+L10*$L$4)</f>
        <v>116.34</v>
      </c>
      <c r="N10" s="21">
        <f>IF(M10&gt;0,M10*-1,-1000)</f>
        <v>-116.34</v>
      </c>
      <c r="O10" s="22">
        <f>IF(M10&gt;0,RANK(N10,N:N),0)</f>
        <v>2</v>
      </c>
    </row>
    <row r="11" spans="1:15" ht="13.5" customHeight="1">
      <c r="A11" s="47">
        <v>374</v>
      </c>
      <c r="B11" s="39" t="s">
        <v>20</v>
      </c>
      <c r="C11" s="39" t="s">
        <v>162</v>
      </c>
      <c r="D11" s="40" t="s">
        <v>44</v>
      </c>
      <c r="E11" s="41" t="s">
        <v>71</v>
      </c>
      <c r="F11" s="41" t="s">
        <v>33</v>
      </c>
      <c r="G11" s="6">
        <v>29.3</v>
      </c>
      <c r="H11" s="6">
        <v>28.73</v>
      </c>
      <c r="I11" s="6">
        <v>29.5</v>
      </c>
      <c r="J11" s="6">
        <v>28.95</v>
      </c>
      <c r="K11" s="6"/>
      <c r="L11" s="6"/>
      <c r="M11" s="21">
        <f>(G11*$G$4+H11*$H$4+I11*$I$4+J11*$J$4+K11*$K$4+L11*$L$4)</f>
        <v>116.48</v>
      </c>
      <c r="N11" s="21">
        <f>IF(M11&gt;0,M11*-1,-1000)</f>
        <v>-116.48</v>
      </c>
      <c r="O11" s="22">
        <f>IF(M11&gt;0,RANK(N11,N:N),0)</f>
        <v>3</v>
      </c>
    </row>
    <row r="12" spans="1:15" ht="13.5" customHeight="1">
      <c r="A12" s="47">
        <v>379</v>
      </c>
      <c r="B12" s="49" t="s">
        <v>20</v>
      </c>
      <c r="C12" s="39" t="s">
        <v>162</v>
      </c>
      <c r="D12" s="40" t="s">
        <v>47</v>
      </c>
      <c r="E12" s="41" t="s">
        <v>48</v>
      </c>
      <c r="F12" s="41" t="s">
        <v>33</v>
      </c>
      <c r="G12" s="6">
        <v>29.26</v>
      </c>
      <c r="H12" s="6">
        <v>28.84</v>
      </c>
      <c r="I12" s="6">
        <v>29.38</v>
      </c>
      <c r="J12" s="6">
        <v>29.03</v>
      </c>
      <c r="K12" s="6"/>
      <c r="L12" s="6"/>
      <c r="M12" s="21">
        <f>(G12*$G$4+H12*$H$4+I12*$I$4+J12*$J$4+K12*$K$4+L12*$L$4)</f>
        <v>116.51</v>
      </c>
      <c r="N12" s="21">
        <f>IF(M12&gt;0,M12*-1,-1000)</f>
        <v>-116.51</v>
      </c>
      <c r="O12" s="22">
        <f>IF(M12&gt;0,RANK(N12,N:N),0)</f>
        <v>4</v>
      </c>
    </row>
    <row r="13" spans="1:15" ht="13.5" customHeight="1">
      <c r="A13" s="47">
        <v>321</v>
      </c>
      <c r="B13" s="39" t="s">
        <v>20</v>
      </c>
      <c r="C13" s="39" t="s">
        <v>162</v>
      </c>
      <c r="D13" s="40" t="s">
        <v>110</v>
      </c>
      <c r="E13" s="41" t="s">
        <v>111</v>
      </c>
      <c r="F13" s="41" t="s">
        <v>43</v>
      </c>
      <c r="G13" s="6">
        <v>28.92</v>
      </c>
      <c r="H13" s="6">
        <v>29.31</v>
      </c>
      <c r="I13" s="6">
        <v>29.01</v>
      </c>
      <c r="J13" s="6">
        <v>29.28</v>
      </c>
      <c r="K13" s="6"/>
      <c r="L13" s="6"/>
      <c r="M13" s="21">
        <f>(G13*$G$4+H13*$H$4+I13*$I$4+J13*$J$4+K13*$K$4+L13*$L$4)</f>
        <v>116.52</v>
      </c>
      <c r="N13" s="21">
        <f>IF(M13&gt;0,M13*-1,-1000)</f>
        <v>-116.52</v>
      </c>
      <c r="O13" s="22">
        <f>IF(M13&gt;0,RANK(N13,N:N),0)</f>
        <v>5</v>
      </c>
    </row>
    <row r="14" spans="1:15" ht="13.5" customHeight="1">
      <c r="A14" s="47">
        <v>305</v>
      </c>
      <c r="B14" s="39" t="s">
        <v>20</v>
      </c>
      <c r="C14" s="39" t="s">
        <v>162</v>
      </c>
      <c r="D14" s="40" t="s">
        <v>102</v>
      </c>
      <c r="E14" s="41" t="s">
        <v>99</v>
      </c>
      <c r="F14" s="41" t="s">
        <v>95</v>
      </c>
      <c r="G14" s="6">
        <v>28.81</v>
      </c>
      <c r="H14" s="6">
        <v>29.38</v>
      </c>
      <c r="I14" s="6">
        <v>28.86</v>
      </c>
      <c r="J14" s="6">
        <v>29.54</v>
      </c>
      <c r="K14" s="6"/>
      <c r="L14" s="6"/>
      <c r="M14" s="21">
        <f>(G14*$G$4+H14*$H$4+I14*$I$4+J14*$J$4+K14*$K$4+L14*$L$4)</f>
        <v>116.59</v>
      </c>
      <c r="N14" s="21">
        <f>IF(M14&gt;0,M14*-1,-1000)</f>
        <v>-116.59</v>
      </c>
      <c r="O14" s="22">
        <f>IF(M14&gt;0,RANK(N14,N:N),0)</f>
        <v>6</v>
      </c>
    </row>
    <row r="15" spans="1:15" ht="13.5" customHeight="1">
      <c r="A15" s="47">
        <v>304</v>
      </c>
      <c r="B15" s="39" t="s">
        <v>20</v>
      </c>
      <c r="C15" s="39" t="s">
        <v>162</v>
      </c>
      <c r="D15" s="40" t="s">
        <v>100</v>
      </c>
      <c r="E15" s="41" t="s">
        <v>101</v>
      </c>
      <c r="F15" s="41" t="s">
        <v>30</v>
      </c>
      <c r="G15" s="6">
        <v>28.87</v>
      </c>
      <c r="H15" s="6">
        <v>29.35</v>
      </c>
      <c r="I15" s="6">
        <v>28.99</v>
      </c>
      <c r="J15" s="6">
        <v>29.43</v>
      </c>
      <c r="K15" s="6"/>
      <c r="L15" s="6"/>
      <c r="M15" s="21">
        <f>(G15*$G$4+H15*$H$4+I15*$I$4+J15*$J$4+K15*$K$4+L15*$L$4)</f>
        <v>116.64</v>
      </c>
      <c r="N15" s="21">
        <f>IF(M15&gt;0,M15*-1,-1000)</f>
        <v>-116.64</v>
      </c>
      <c r="O15" s="22">
        <f>IF(M15&gt;0,RANK(N15,N:N),0)</f>
        <v>7</v>
      </c>
    </row>
    <row r="16" spans="1:15" ht="13.5" customHeight="1">
      <c r="A16" s="47">
        <v>307</v>
      </c>
      <c r="B16" s="39" t="s">
        <v>20</v>
      </c>
      <c r="C16" s="39" t="s">
        <v>162</v>
      </c>
      <c r="D16" s="37" t="s">
        <v>103</v>
      </c>
      <c r="E16" s="37" t="s">
        <v>104</v>
      </c>
      <c r="F16" s="37" t="s">
        <v>95</v>
      </c>
      <c r="G16" s="6">
        <v>29.48</v>
      </c>
      <c r="H16" s="6">
        <v>28.84</v>
      </c>
      <c r="I16" s="6">
        <v>29.52</v>
      </c>
      <c r="J16" s="6">
        <v>29.01</v>
      </c>
      <c r="K16" s="6"/>
      <c r="L16" s="6"/>
      <c r="M16" s="21">
        <f>(G16*$G$4+H16*$H$4+I16*$I$4+J16*$J$4+K16*$K$4+L16*$L$4)</f>
        <v>116.85</v>
      </c>
      <c r="N16" s="21">
        <f>IF(M16&gt;0,M16*-1,-1000)</f>
        <v>-116.85</v>
      </c>
      <c r="O16" s="22">
        <f>IF(M16&gt;0,RANK(N16,N:N),0)</f>
        <v>8</v>
      </c>
    </row>
    <row r="17" spans="1:15" ht="13.5" customHeight="1">
      <c r="A17" s="47">
        <v>301</v>
      </c>
      <c r="B17" s="39" t="s">
        <v>20</v>
      </c>
      <c r="C17" s="39" t="s">
        <v>162</v>
      </c>
      <c r="D17" s="40" t="s">
        <v>100</v>
      </c>
      <c r="E17" s="70" t="s">
        <v>59</v>
      </c>
      <c r="F17" s="45" t="s">
        <v>30</v>
      </c>
      <c r="G17" s="6">
        <v>28.97</v>
      </c>
      <c r="H17" s="6">
        <v>29.37</v>
      </c>
      <c r="I17" s="6">
        <v>29.14</v>
      </c>
      <c r="J17" s="6">
        <v>29.44</v>
      </c>
      <c r="K17" s="6"/>
      <c r="L17" s="6"/>
      <c r="M17" s="21">
        <f>(G17*$G$4+H17*$H$4+I17*$I$4+J17*$J$4+K17*$K$4+L17*$L$4)</f>
        <v>116.92</v>
      </c>
      <c r="N17" s="21">
        <f>IF(M17&gt;0,M17*-1,-1000)</f>
        <v>-116.92</v>
      </c>
      <c r="O17" s="22">
        <f>IF(M17&gt;0,RANK(N17,N:N),0)</f>
        <v>9</v>
      </c>
    </row>
    <row r="18" spans="1:15" ht="13.5" customHeight="1">
      <c r="A18" s="47">
        <v>375</v>
      </c>
      <c r="B18" s="39" t="s">
        <v>20</v>
      </c>
      <c r="C18" s="49" t="s">
        <v>162</v>
      </c>
      <c r="D18" s="40" t="s">
        <v>36</v>
      </c>
      <c r="E18" s="41" t="s">
        <v>137</v>
      </c>
      <c r="F18" s="41" t="s">
        <v>33</v>
      </c>
      <c r="G18" s="6">
        <v>29.32</v>
      </c>
      <c r="H18" s="6">
        <v>28.94</v>
      </c>
      <c r="I18" s="6">
        <v>29.57</v>
      </c>
      <c r="J18" s="6">
        <v>29.09</v>
      </c>
      <c r="K18" s="6"/>
      <c r="L18" s="6"/>
      <c r="M18" s="21">
        <f>(G18*$G$4+H18*$H$4+I18*$I$4+J18*$J$4+K18*$K$4+L18*$L$4)</f>
        <v>116.92</v>
      </c>
      <c r="N18" s="21">
        <f>IF(M18&gt;0,M18*-1,-1000)</f>
        <v>-116.92</v>
      </c>
      <c r="O18" s="22">
        <f>IF(M18&gt;0,RANK(N18,N:N),0)</f>
        <v>9</v>
      </c>
    </row>
    <row r="19" spans="1:15" ht="13.5" customHeight="1">
      <c r="A19" s="47">
        <v>357</v>
      </c>
      <c r="B19" s="39" t="s">
        <v>20</v>
      </c>
      <c r="C19" s="39" t="s">
        <v>162</v>
      </c>
      <c r="D19" s="40" t="s">
        <v>75</v>
      </c>
      <c r="E19" s="41" t="s">
        <v>76</v>
      </c>
      <c r="F19" s="41" t="s">
        <v>64</v>
      </c>
      <c r="G19" s="6">
        <v>29.44</v>
      </c>
      <c r="H19" s="6">
        <v>28.96</v>
      </c>
      <c r="I19" s="6">
        <v>29.51</v>
      </c>
      <c r="J19" s="6">
        <v>29.07</v>
      </c>
      <c r="K19" s="6"/>
      <c r="L19" s="6"/>
      <c r="M19" s="21">
        <f>(G19*$G$4+H19*$H$4+I19*$I$4+J19*$J$4+K19*$K$4+L19*$L$4)</f>
        <v>116.98</v>
      </c>
      <c r="N19" s="21">
        <f>IF(M19&gt;0,M19*-1,-1000)</f>
        <v>-116.98</v>
      </c>
      <c r="O19" s="22">
        <f>IF(M19&gt;0,RANK(N19,N:N),0)</f>
        <v>11</v>
      </c>
    </row>
    <row r="20" spans="1:15" ht="13.5" customHeight="1">
      <c r="A20" s="47">
        <v>370</v>
      </c>
      <c r="B20" s="39" t="s">
        <v>20</v>
      </c>
      <c r="C20" s="39" t="s">
        <v>162</v>
      </c>
      <c r="D20" s="45" t="s">
        <v>102</v>
      </c>
      <c r="E20" s="41" t="s">
        <v>58</v>
      </c>
      <c r="F20" s="41" t="s">
        <v>95</v>
      </c>
      <c r="G20" s="6">
        <v>29.07</v>
      </c>
      <c r="H20" s="6">
        <v>29.49</v>
      </c>
      <c r="I20" s="6">
        <v>29.13</v>
      </c>
      <c r="J20" s="6">
        <v>29.42</v>
      </c>
      <c r="K20" s="6"/>
      <c r="L20" s="6"/>
      <c r="M20" s="21">
        <f>(G20*$G$4+H20*$H$4+I20*$I$4+J20*$J$4+K20*$K$4+L20*$L$4)</f>
        <v>117.11</v>
      </c>
      <c r="N20" s="21">
        <f>IF(M20&gt;0,M20*-1,-1000)</f>
        <v>-117.11</v>
      </c>
      <c r="O20" s="22">
        <f>IF(M20&gt;0,RANK(N20,N:N),0)</f>
        <v>12</v>
      </c>
    </row>
    <row r="21" spans="1:15" ht="13.5" customHeight="1">
      <c r="A21" s="47">
        <v>324</v>
      </c>
      <c r="B21" s="39" t="s">
        <v>20</v>
      </c>
      <c r="C21" s="39" t="s">
        <v>162</v>
      </c>
      <c r="D21" s="45" t="s">
        <v>90</v>
      </c>
      <c r="E21" s="46" t="s">
        <v>114</v>
      </c>
      <c r="F21" s="46" t="s">
        <v>41</v>
      </c>
      <c r="G21" s="6">
        <v>29.56</v>
      </c>
      <c r="H21" s="6">
        <v>28.93</v>
      </c>
      <c r="I21" s="6">
        <v>29.47</v>
      </c>
      <c r="J21" s="6">
        <v>29.17</v>
      </c>
      <c r="K21" s="6"/>
      <c r="L21" s="6"/>
      <c r="M21" s="21">
        <f>(G21*$G$4+H21*$H$4+I21*$I$4+J21*$J$4+K21*$K$4+L21*$L$4)</f>
        <v>117.13</v>
      </c>
      <c r="N21" s="21">
        <f>IF(M21&gt;0,M21*-1,-1000)</f>
        <v>-117.13</v>
      </c>
      <c r="O21" s="22">
        <f>IF(M21&gt;0,RANK(N21,N:N),0)</f>
        <v>13</v>
      </c>
    </row>
    <row r="22" spans="1:15" ht="13.5" customHeight="1">
      <c r="A22" s="47">
        <v>352</v>
      </c>
      <c r="B22" s="49" t="s">
        <v>20</v>
      </c>
      <c r="C22" s="39" t="s">
        <v>162</v>
      </c>
      <c r="D22" s="37" t="s">
        <v>62</v>
      </c>
      <c r="E22" s="37" t="s">
        <v>63</v>
      </c>
      <c r="F22" s="37" t="s">
        <v>64</v>
      </c>
      <c r="G22" s="6">
        <v>29.01</v>
      </c>
      <c r="H22" s="6">
        <v>29.48</v>
      </c>
      <c r="I22" s="6">
        <v>29.13</v>
      </c>
      <c r="J22" s="6">
        <v>29.58</v>
      </c>
      <c r="K22" s="6"/>
      <c r="L22" s="6"/>
      <c r="M22" s="21">
        <f>(G22*$G$4+H22*$H$4+I22*$I$4+J22*$J$4+K22*$K$4+L22*$L$4)</f>
        <v>117.2</v>
      </c>
      <c r="N22" s="21">
        <f>IF(M22&gt;0,M22*-1,-1000)</f>
        <v>-117.2</v>
      </c>
      <c r="O22" s="22">
        <f>IF(M22&gt;0,RANK(N22,N:N),0)</f>
        <v>14</v>
      </c>
    </row>
    <row r="23" spans="1:15" ht="13.5" customHeight="1">
      <c r="A23" s="47">
        <v>354</v>
      </c>
      <c r="B23" s="39" t="s">
        <v>20</v>
      </c>
      <c r="C23" s="39" t="s">
        <v>162</v>
      </c>
      <c r="D23" s="40" t="s">
        <v>78</v>
      </c>
      <c r="E23" s="41" t="s">
        <v>133</v>
      </c>
      <c r="F23" s="41" t="s">
        <v>30</v>
      </c>
      <c r="G23" s="6">
        <v>29.5</v>
      </c>
      <c r="H23" s="6">
        <v>28.97</v>
      </c>
      <c r="I23" s="6">
        <v>29.68</v>
      </c>
      <c r="J23" s="6">
        <v>29.12</v>
      </c>
      <c r="K23" s="6"/>
      <c r="L23" s="6"/>
      <c r="M23" s="21">
        <f>(G23*$G$4+H23*$H$4+I23*$I$4+J23*$J$4+K23*$K$4+L23*$L$4)</f>
        <v>117.27</v>
      </c>
      <c r="N23" s="21">
        <f>IF(M23&gt;0,M23*-1,-1000)</f>
        <v>-117.27</v>
      </c>
      <c r="O23" s="22">
        <f>IF(M23&gt;0,RANK(N23,N:N),0)</f>
        <v>15</v>
      </c>
    </row>
    <row r="24" spans="1:15" ht="13.5" customHeight="1">
      <c r="A24" s="47">
        <v>328</v>
      </c>
      <c r="B24" s="39" t="s">
        <v>20</v>
      </c>
      <c r="C24" s="39" t="s">
        <v>162</v>
      </c>
      <c r="D24" s="37" t="s">
        <v>117</v>
      </c>
      <c r="E24" s="37" t="s">
        <v>118</v>
      </c>
      <c r="F24" s="37" t="s">
        <v>41</v>
      </c>
      <c r="G24" s="6">
        <v>29.71</v>
      </c>
      <c r="H24" s="6">
        <v>29</v>
      </c>
      <c r="I24" s="6">
        <v>29.68</v>
      </c>
      <c r="J24" s="6">
        <v>29.08</v>
      </c>
      <c r="K24" s="6"/>
      <c r="L24" s="6"/>
      <c r="M24" s="21">
        <f>(G24*$G$4+H24*$H$4+I24*$I$4+J24*$J$4+K24*$K$4+L24*$L$4)</f>
        <v>117.47</v>
      </c>
      <c r="N24" s="21">
        <f>IF(M24&gt;0,M24*-1,-1000)</f>
        <v>-117.47</v>
      </c>
      <c r="O24" s="22">
        <f>IF(M24&gt;0,RANK(N24,N:N),0)</f>
        <v>16</v>
      </c>
    </row>
    <row r="25" spans="1:15" ht="13.5" customHeight="1">
      <c r="A25" s="47">
        <v>311</v>
      </c>
      <c r="B25" s="39" t="s">
        <v>20</v>
      </c>
      <c r="C25" s="39" t="s">
        <v>162</v>
      </c>
      <c r="D25" s="37" t="s">
        <v>105</v>
      </c>
      <c r="E25" s="37" t="s">
        <v>106</v>
      </c>
      <c r="F25" s="37" t="s">
        <v>30</v>
      </c>
      <c r="G25" s="6">
        <v>29.21</v>
      </c>
      <c r="H25" s="6">
        <v>29.47</v>
      </c>
      <c r="I25" s="6">
        <v>29.11</v>
      </c>
      <c r="J25" s="6">
        <v>29.73</v>
      </c>
      <c r="K25" s="6"/>
      <c r="L25" s="6"/>
      <c r="M25" s="21">
        <f>(G25*$G$4+H25*$H$4+I25*$I$4+J25*$J$4+K25*$K$4+L25*$L$4)</f>
        <v>117.52</v>
      </c>
      <c r="N25" s="21">
        <f>IF(M25&gt;0,M25*-1,-1000)</f>
        <v>-117.52</v>
      </c>
      <c r="O25" s="22">
        <f>IF(M25&gt;0,RANK(N25,N:N),0)</f>
        <v>17</v>
      </c>
    </row>
    <row r="26" spans="1:15" ht="13.5" customHeight="1">
      <c r="A26" s="47">
        <v>337</v>
      </c>
      <c r="B26" s="39" t="s">
        <v>20</v>
      </c>
      <c r="C26" s="39" t="s">
        <v>162</v>
      </c>
      <c r="D26" s="37" t="s">
        <v>126</v>
      </c>
      <c r="E26" s="37" t="s">
        <v>127</v>
      </c>
      <c r="F26" s="37" t="s">
        <v>46</v>
      </c>
      <c r="G26" s="6">
        <v>28.99</v>
      </c>
      <c r="H26" s="6">
        <v>29.61</v>
      </c>
      <c r="I26" s="6">
        <v>29.3</v>
      </c>
      <c r="J26" s="6">
        <v>29.62</v>
      </c>
      <c r="K26" s="6"/>
      <c r="L26" s="6"/>
      <c r="M26" s="21">
        <f>(G26*$G$4+H26*$H$4+I26*$I$4+J26*$J$4+K26*$K$4+L26*$L$4)</f>
        <v>117.52</v>
      </c>
      <c r="N26" s="21">
        <f>IF(M26&gt;0,M26*-1,-1000)</f>
        <v>-117.52</v>
      </c>
      <c r="O26" s="22">
        <f>IF(M26&gt;0,RANK(N26,N:N),0)</f>
        <v>17</v>
      </c>
    </row>
    <row r="27" spans="1:15" ht="13.5" customHeight="1">
      <c r="A27" s="47">
        <v>366</v>
      </c>
      <c r="B27" s="39" t="s">
        <v>20</v>
      </c>
      <c r="C27" s="39" t="s">
        <v>162</v>
      </c>
      <c r="D27" s="37" t="s">
        <v>60</v>
      </c>
      <c r="E27" s="37" t="s">
        <v>29</v>
      </c>
      <c r="F27" s="37" t="s">
        <v>46</v>
      </c>
      <c r="G27" s="6">
        <v>29.1</v>
      </c>
      <c r="H27" s="6">
        <v>29.62</v>
      </c>
      <c r="I27" s="6">
        <v>29.17</v>
      </c>
      <c r="J27" s="6">
        <v>29.72</v>
      </c>
      <c r="K27" s="6"/>
      <c r="L27" s="6"/>
      <c r="M27" s="21">
        <f>(G27*$G$4+H27*$H$4+I27*$I$4+J27*$J$4+K27*$K$4+L27*$L$4)</f>
        <v>117.61</v>
      </c>
      <c r="N27" s="21">
        <f>IF(M27&gt;0,M27*-1,-1000)</f>
        <v>-117.61</v>
      </c>
      <c r="O27" s="22">
        <f>IF(M27&gt;0,RANK(N27,N:N),0)</f>
        <v>19</v>
      </c>
    </row>
    <row r="28" spans="1:15" ht="13.5" customHeight="1">
      <c r="A28" s="47">
        <v>335</v>
      </c>
      <c r="B28" s="39" t="s">
        <v>20</v>
      </c>
      <c r="C28" s="39" t="s">
        <v>162</v>
      </c>
      <c r="D28" s="37" t="s">
        <v>124</v>
      </c>
      <c r="E28" s="37" t="s">
        <v>125</v>
      </c>
      <c r="F28" s="37" t="s">
        <v>46</v>
      </c>
      <c r="G28" s="6">
        <v>29.71</v>
      </c>
      <c r="H28" s="6">
        <v>29.06</v>
      </c>
      <c r="I28" s="6">
        <v>29.78</v>
      </c>
      <c r="J28" s="6">
        <v>29.07</v>
      </c>
      <c r="K28" s="6"/>
      <c r="L28" s="6"/>
      <c r="M28" s="21">
        <f>(G28*$G$4+H28*$H$4+I28*$I$4+J28*$J$4+K28*$K$4+L28*$L$4)</f>
        <v>117.62</v>
      </c>
      <c r="N28" s="21">
        <f>IF(M28&gt;0,M28*-1,-1000)</f>
        <v>-117.62</v>
      </c>
      <c r="O28" s="22">
        <f>IF(M28&gt;0,RANK(N28,N:N),0)</f>
        <v>20</v>
      </c>
    </row>
    <row r="29" spans="1:15" ht="13.5" customHeight="1">
      <c r="A29" s="47">
        <v>317</v>
      </c>
      <c r="B29" s="39" t="s">
        <v>20</v>
      </c>
      <c r="C29" s="39" t="s">
        <v>162</v>
      </c>
      <c r="D29" s="37" t="s">
        <v>108</v>
      </c>
      <c r="E29" s="37" t="s">
        <v>109</v>
      </c>
      <c r="F29" s="37" t="s">
        <v>46</v>
      </c>
      <c r="G29" s="6">
        <v>29.23</v>
      </c>
      <c r="H29" s="6">
        <v>29.56</v>
      </c>
      <c r="I29" s="6">
        <v>29.33</v>
      </c>
      <c r="J29" s="6">
        <v>29.62</v>
      </c>
      <c r="K29" s="6"/>
      <c r="L29" s="6"/>
      <c r="M29" s="21">
        <f>(G29*$G$4+H29*$H$4+I29*$I$4+J29*$J$4+K29*$K$4+L29*$L$4)</f>
        <v>117.74</v>
      </c>
      <c r="N29" s="21">
        <f>IF(M29&gt;0,M29*-1,-1000)</f>
        <v>-117.74</v>
      </c>
      <c r="O29" s="22">
        <f>IF(M29&gt;0,RANK(N29,N:N),0)</f>
        <v>21</v>
      </c>
    </row>
    <row r="30" spans="1:15" ht="13.5" customHeight="1">
      <c r="A30" s="47">
        <v>334</v>
      </c>
      <c r="B30" s="49" t="s">
        <v>20</v>
      </c>
      <c r="C30" s="39" t="s">
        <v>162</v>
      </c>
      <c r="D30" s="37" t="s">
        <v>123</v>
      </c>
      <c r="E30" s="37" t="s">
        <v>92</v>
      </c>
      <c r="F30" s="37" t="s">
        <v>46</v>
      </c>
      <c r="G30" s="6">
        <v>29.15</v>
      </c>
      <c r="H30" s="6">
        <v>29.63</v>
      </c>
      <c r="I30" s="6">
        <v>29.42</v>
      </c>
      <c r="J30" s="6">
        <v>29.79</v>
      </c>
      <c r="K30" s="6"/>
      <c r="L30" s="6"/>
      <c r="M30" s="21">
        <f>(G30*$G$4+H30*$H$4+I30*$I$4+J30*$J$4+K30*$K$4+L30*$L$4)</f>
        <v>117.99</v>
      </c>
      <c r="N30" s="21">
        <f>IF(M30&gt;0,M30*-1,-1000)</f>
        <v>-117.99</v>
      </c>
      <c r="O30" s="22">
        <f>IF(M30&gt;0,RANK(N30,N:N),0)</f>
        <v>22</v>
      </c>
    </row>
    <row r="31" spans="1:15" ht="13.5" customHeight="1">
      <c r="A31" s="47">
        <v>368</v>
      </c>
      <c r="B31" s="39" t="s">
        <v>20</v>
      </c>
      <c r="C31" s="39" t="s">
        <v>162</v>
      </c>
      <c r="D31" s="37" t="s">
        <v>90</v>
      </c>
      <c r="E31" s="37" t="s">
        <v>74</v>
      </c>
      <c r="F31" s="37" t="s">
        <v>41</v>
      </c>
      <c r="G31" s="6">
        <v>29</v>
      </c>
      <c r="H31" s="6">
        <v>29.79</v>
      </c>
      <c r="I31" s="6">
        <v>29.48</v>
      </c>
      <c r="J31" s="6">
        <v>29.84</v>
      </c>
      <c r="K31" s="6"/>
      <c r="L31" s="6"/>
      <c r="M31" s="21">
        <f>(G31*$G$4+H31*$H$4+I31*$I$4+J31*$J$4+K31*$K$4+L31*$L$4)</f>
        <v>118.11</v>
      </c>
      <c r="N31" s="21">
        <f>IF(M31&gt;0,M31*-1,-1000)</f>
        <v>-118.11</v>
      </c>
      <c r="O31" s="22">
        <f>IF(M31&gt;0,RANK(N31,N:N),0)</f>
        <v>23</v>
      </c>
    </row>
    <row r="32" spans="1:15" ht="13.5" customHeight="1">
      <c r="A32" s="47">
        <v>340</v>
      </c>
      <c r="B32" s="39" t="s">
        <v>20</v>
      </c>
      <c r="C32" s="39" t="s">
        <v>162</v>
      </c>
      <c r="D32" s="40" t="s">
        <v>128</v>
      </c>
      <c r="E32" s="41" t="s">
        <v>129</v>
      </c>
      <c r="F32" s="41" t="s">
        <v>46</v>
      </c>
      <c r="G32" s="6">
        <v>29.81</v>
      </c>
      <c r="H32" s="6">
        <v>29.25</v>
      </c>
      <c r="I32" s="6">
        <v>29.79</v>
      </c>
      <c r="J32" s="6">
        <v>29.33</v>
      </c>
      <c r="K32" s="6"/>
      <c r="L32" s="6"/>
      <c r="M32" s="21">
        <f>(G32*$G$4+H32*$H$4+I32*$I$4+J32*$J$4+K32*$K$4+L32*$L$4)</f>
        <v>118.18</v>
      </c>
      <c r="N32" s="21">
        <f>IF(M32&gt;0,M32*-1,-1000)</f>
        <v>-118.18</v>
      </c>
      <c r="O32" s="22">
        <f>IF(M32&gt;0,RANK(N32,N:N),0)</f>
        <v>24</v>
      </c>
    </row>
    <row r="33" spans="1:15" ht="13.5" customHeight="1">
      <c r="A33" s="47">
        <v>336</v>
      </c>
      <c r="B33" s="39" t="s">
        <v>20</v>
      </c>
      <c r="C33" s="39" t="s">
        <v>162</v>
      </c>
      <c r="D33" s="37" t="s">
        <v>84</v>
      </c>
      <c r="E33" s="37" t="s">
        <v>86</v>
      </c>
      <c r="F33" s="37" t="s">
        <v>30</v>
      </c>
      <c r="G33" s="6">
        <v>29.76</v>
      </c>
      <c r="H33" s="6">
        <v>29.26</v>
      </c>
      <c r="I33" s="6">
        <v>29.89</v>
      </c>
      <c r="J33" s="6">
        <v>29.4</v>
      </c>
      <c r="K33" s="6"/>
      <c r="L33" s="6"/>
      <c r="M33" s="21">
        <f>(G33*$G$4+H33*$H$4+I33*$I$4+J33*$J$4+K33*$K$4+L33*$L$4)</f>
        <v>118.31</v>
      </c>
      <c r="N33" s="21">
        <f>IF(M33&gt;0,M33*-1,-1000)</f>
        <v>-118.31</v>
      </c>
      <c r="O33" s="22">
        <f>IF(M33&gt;0,RANK(N33,N:N),0)</f>
        <v>25</v>
      </c>
    </row>
    <row r="34" spans="1:15" ht="13.5" customHeight="1">
      <c r="A34" s="47">
        <v>346</v>
      </c>
      <c r="B34" s="39" t="s">
        <v>20</v>
      </c>
      <c r="C34" s="39" t="s">
        <v>162</v>
      </c>
      <c r="D34" s="37" t="s">
        <v>130</v>
      </c>
      <c r="E34" s="37" t="s">
        <v>131</v>
      </c>
      <c r="F34" s="37" t="s">
        <v>132</v>
      </c>
      <c r="G34" s="6">
        <v>29.74</v>
      </c>
      <c r="H34" s="6">
        <v>29.23</v>
      </c>
      <c r="I34" s="6">
        <v>30.8</v>
      </c>
      <c r="J34" s="6">
        <v>29.43</v>
      </c>
      <c r="K34" s="6"/>
      <c r="L34" s="6"/>
      <c r="M34" s="21">
        <f>(G34*$G$4+H34*$H$4+I34*$I$4+J34*$J$4+K34*$K$4+L34*$L$4)</f>
        <v>119.2</v>
      </c>
      <c r="N34" s="21">
        <f>IF(M34&gt;0,M34*-1,-1000)</f>
        <v>-119.2</v>
      </c>
      <c r="O34" s="22">
        <f>IF(M34&gt;0,RANK(N34,N:N),0)</f>
        <v>26</v>
      </c>
    </row>
    <row r="35" spans="1:15" ht="13.5" customHeight="1">
      <c r="A35" s="47">
        <v>363</v>
      </c>
      <c r="B35" s="39" t="s">
        <v>20</v>
      </c>
      <c r="C35" s="39" t="s">
        <v>162</v>
      </c>
      <c r="D35" s="37" t="s">
        <v>117</v>
      </c>
      <c r="E35" s="37" t="s">
        <v>135</v>
      </c>
      <c r="F35" s="37" t="s">
        <v>41</v>
      </c>
      <c r="G35" s="6">
        <v>29.7</v>
      </c>
      <c r="H35" s="6">
        <v>30.1</v>
      </c>
      <c r="I35" s="6">
        <v>29.78</v>
      </c>
      <c r="J35" s="6">
        <v>30.11</v>
      </c>
      <c r="K35" s="6"/>
      <c r="L35" s="6"/>
      <c r="M35" s="21">
        <f>(G35*$G$4+H35*$H$4+I35*$I$4+J35*$J$4+K35*$K$4+L35*$L$4)</f>
        <v>119.69</v>
      </c>
      <c r="N35" s="21">
        <f>IF(M35&gt;0,M35*-1,-1000)</f>
        <v>-119.69</v>
      </c>
      <c r="O35" s="22">
        <f>IF(M35&gt;0,RANK(N35,N:N),0)</f>
        <v>27</v>
      </c>
    </row>
    <row r="36" spans="1:15" ht="13.5" customHeight="1">
      <c r="A36" s="47">
        <v>378</v>
      </c>
      <c r="B36" s="39" t="s">
        <v>20</v>
      </c>
      <c r="C36" s="49" t="s">
        <v>162</v>
      </c>
      <c r="D36" s="40" t="s">
        <v>140</v>
      </c>
      <c r="E36" s="41" t="s">
        <v>141</v>
      </c>
      <c r="F36" s="41" t="s">
        <v>46</v>
      </c>
      <c r="G36" s="6">
        <v>30.35</v>
      </c>
      <c r="H36" s="6">
        <v>29.62</v>
      </c>
      <c r="I36" s="6">
        <v>30.42</v>
      </c>
      <c r="J36" s="6">
        <v>29.64</v>
      </c>
      <c r="K36" s="6"/>
      <c r="L36" s="6"/>
      <c r="M36" s="21">
        <f>(G36*$G$4+H36*$H$4+I36*$I$4+J36*$J$4+K36*$K$4+L36*$L$4)</f>
        <v>120.03</v>
      </c>
      <c r="N36" s="21">
        <f>IF(M36&gt;0,M36*-1,-1000)</f>
        <v>-120.03</v>
      </c>
      <c r="O36" s="22">
        <f>IF(M36&gt;0,RANK(N36,N:N),0)</f>
        <v>28</v>
      </c>
    </row>
  </sheetData>
  <autoFilter ref="A8:P36"/>
  <printOptions/>
  <pageMargins left="0.3937007874015748" right="0.1968503937007874" top="0.42" bottom="0.5511811023622047" header="0.15748031496062992" footer="0.15748031496062992"/>
  <pageSetup fitToHeight="5" fitToWidth="1" horizontalDpi="300" verticalDpi="300" orientation="landscape" paperSize="9" scale="97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P56"/>
  <sheetViews>
    <sheetView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L23" sqref="L23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4" customWidth="1"/>
  </cols>
  <sheetData>
    <row r="1" spans="1:16" s="8" customFormat="1" ht="30">
      <c r="A1" s="15" t="s">
        <v>28</v>
      </c>
      <c r="B1" s="15"/>
      <c r="C1" s="15"/>
      <c r="D1" s="16"/>
      <c r="E1" s="7"/>
      <c r="F1" s="7"/>
      <c r="G1" s="7"/>
      <c r="H1" s="7"/>
      <c r="I1" s="7"/>
      <c r="J1" s="7"/>
      <c r="K1" s="7"/>
      <c r="L1" s="7"/>
      <c r="M1" s="7"/>
      <c r="N1" s="7"/>
      <c r="O1" s="17"/>
      <c r="P1" s="24"/>
    </row>
    <row r="2" spans="1:16" s="8" customFormat="1" ht="30">
      <c r="A2" s="15" t="s">
        <v>27</v>
      </c>
      <c r="B2" s="15"/>
      <c r="C2" s="15"/>
      <c r="D2" s="18"/>
      <c r="E2" s="7"/>
      <c r="F2" s="7"/>
      <c r="G2" s="7"/>
      <c r="H2" s="7"/>
      <c r="I2" s="7"/>
      <c r="J2" s="7"/>
      <c r="K2" s="7"/>
      <c r="L2" s="7"/>
      <c r="M2" s="7"/>
      <c r="N2" s="7"/>
      <c r="O2" s="17"/>
      <c r="P2" s="24"/>
    </row>
    <row r="3" spans="4:16" s="8" customFormat="1" ht="9.75" customHeight="1">
      <c r="D3" s="9"/>
      <c r="O3" s="10"/>
      <c r="P3" s="24"/>
    </row>
    <row r="4" spans="1:13" ht="15" customHeight="1">
      <c r="A4" s="56" t="s">
        <v>17</v>
      </c>
      <c r="B4" s="12"/>
      <c r="C4" s="12"/>
      <c r="D4" s="11"/>
      <c r="E4" s="12"/>
      <c r="F4" s="12"/>
      <c r="G4" s="52">
        <v>1</v>
      </c>
      <c r="H4" s="52">
        <v>1</v>
      </c>
      <c r="I4" s="52">
        <v>1</v>
      </c>
      <c r="J4" s="52">
        <v>1</v>
      </c>
      <c r="K4" s="52">
        <v>0</v>
      </c>
      <c r="L4" s="53">
        <v>1</v>
      </c>
      <c r="M4" s="7"/>
    </row>
    <row r="5" spans="1:12" ht="16.5" customHeight="1">
      <c r="A5" s="14" t="s">
        <v>0</v>
      </c>
      <c r="B5" s="16"/>
      <c r="C5" s="16"/>
      <c r="D5" s="7"/>
      <c r="E5" s="7"/>
      <c r="F5" s="7"/>
      <c r="G5" s="30">
        <f aca="true" t="shared" si="0" ref="G5:L5">MIN(G9:G56)</f>
        <v>29.02</v>
      </c>
      <c r="H5" s="30">
        <f t="shared" si="0"/>
        <v>28.88</v>
      </c>
      <c r="I5" s="30">
        <f t="shared" si="0"/>
        <v>29.2</v>
      </c>
      <c r="J5" s="30">
        <f t="shared" si="0"/>
        <v>29.01</v>
      </c>
      <c r="K5" s="30">
        <f t="shared" si="0"/>
        <v>0</v>
      </c>
      <c r="L5" s="32">
        <f t="shared" si="0"/>
        <v>99</v>
      </c>
    </row>
    <row r="6" spans="1:12" ht="18" customHeight="1">
      <c r="A6" s="14"/>
      <c r="B6" s="16"/>
      <c r="C6" s="16"/>
      <c r="D6" s="7"/>
      <c r="E6" s="51" t="s">
        <v>25</v>
      </c>
      <c r="F6" s="54">
        <f>MIN(G9:L56)</f>
        <v>28.88</v>
      </c>
      <c r="G6" s="31"/>
      <c r="H6" s="31"/>
      <c r="I6" s="31"/>
      <c r="J6" s="31"/>
      <c r="K6" s="31"/>
      <c r="L6" s="33"/>
    </row>
    <row r="7" spans="1:16" s="1" customFormat="1" ht="38.25">
      <c r="A7" s="26" t="s">
        <v>1</v>
      </c>
      <c r="B7" s="27" t="s">
        <v>14</v>
      </c>
      <c r="C7" s="27" t="s">
        <v>15</v>
      </c>
      <c r="D7" s="28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29" t="s">
        <v>9</v>
      </c>
      <c r="N7" s="4"/>
      <c r="O7" s="34" t="s">
        <v>10</v>
      </c>
      <c r="P7" s="35" t="s">
        <v>16</v>
      </c>
    </row>
    <row r="8" spans="1:12" ht="22.5" customHeight="1">
      <c r="A8" s="8"/>
      <c r="B8" s="8"/>
      <c r="C8" s="8"/>
      <c r="D8" s="9"/>
      <c r="E8" s="8"/>
      <c r="F8" s="8"/>
      <c r="G8" s="13"/>
      <c r="H8" s="13"/>
      <c r="I8" s="13"/>
      <c r="J8" s="13"/>
      <c r="K8" s="13"/>
      <c r="L8" s="13"/>
    </row>
    <row r="9" spans="1:15" ht="13.5" customHeight="1">
      <c r="A9" s="68">
        <v>501</v>
      </c>
      <c r="B9" s="67" t="s">
        <v>172</v>
      </c>
      <c r="C9" s="67"/>
      <c r="D9" s="59" t="s">
        <v>38</v>
      </c>
      <c r="E9" s="60" t="s">
        <v>144</v>
      </c>
      <c r="F9" s="60" t="s">
        <v>33</v>
      </c>
      <c r="G9" s="6"/>
      <c r="H9" s="6"/>
      <c r="I9" s="6"/>
      <c r="J9" s="6"/>
      <c r="K9" s="6"/>
      <c r="L9" s="6"/>
      <c r="M9" s="21">
        <f aca="true" t="shared" si="1" ref="M9:M56">(G9*$G$4+H9*$H$4+I9*$I$4+J9*$J$4+K9*$K$4+L9*$L$4)</f>
        <v>0</v>
      </c>
      <c r="N9" s="21">
        <f aca="true" t="shared" si="2" ref="N9:N56">IF(M9&gt;0,M9*-1,-1000)</f>
        <v>-1000</v>
      </c>
      <c r="O9" s="22">
        <f aca="true" t="shared" si="3" ref="O9:O56">IF(M9&gt;0,RANK(N9,N$1:N$65536),0)</f>
        <v>0</v>
      </c>
    </row>
    <row r="10" spans="1:15" ht="13.5" customHeight="1">
      <c r="A10" s="68">
        <v>502</v>
      </c>
      <c r="B10" s="67" t="s">
        <v>172</v>
      </c>
      <c r="C10" s="67" t="s">
        <v>162</v>
      </c>
      <c r="D10" s="61" t="s">
        <v>145</v>
      </c>
      <c r="E10" s="63" t="s">
        <v>136</v>
      </c>
      <c r="F10" s="63" t="s">
        <v>33</v>
      </c>
      <c r="G10" s="6">
        <v>29.02</v>
      </c>
      <c r="H10" s="6">
        <v>29.81</v>
      </c>
      <c r="I10" s="6">
        <v>29.23</v>
      </c>
      <c r="J10" s="6">
        <v>29.95</v>
      </c>
      <c r="K10" s="6"/>
      <c r="L10" s="6"/>
      <c r="M10" s="21">
        <f t="shared" si="1"/>
        <v>118.01</v>
      </c>
      <c r="N10" s="21">
        <f t="shared" si="2"/>
        <v>-118.01</v>
      </c>
      <c r="O10" s="22">
        <f t="shared" si="3"/>
        <v>2</v>
      </c>
    </row>
    <row r="11" spans="1:15" ht="13.5" customHeight="1">
      <c r="A11" s="68">
        <v>503</v>
      </c>
      <c r="B11" s="67" t="s">
        <v>172</v>
      </c>
      <c r="C11" s="67"/>
      <c r="D11" s="58" t="s">
        <v>146</v>
      </c>
      <c r="E11" s="58" t="s">
        <v>88</v>
      </c>
      <c r="F11" s="58" t="s">
        <v>33</v>
      </c>
      <c r="G11" s="6"/>
      <c r="H11" s="6"/>
      <c r="I11" s="6"/>
      <c r="J11" s="6"/>
      <c r="K11" s="6"/>
      <c r="L11" s="6"/>
      <c r="M11" s="21">
        <f t="shared" si="1"/>
        <v>0</v>
      </c>
      <c r="N11" s="21">
        <f t="shared" si="2"/>
        <v>-1000</v>
      </c>
      <c r="O11" s="22">
        <f t="shared" si="3"/>
        <v>0</v>
      </c>
    </row>
    <row r="12" spans="1:15" ht="13.5" customHeight="1">
      <c r="A12" s="68">
        <v>504</v>
      </c>
      <c r="B12" s="67" t="s">
        <v>172</v>
      </c>
      <c r="C12" s="67"/>
      <c r="D12" s="59" t="s">
        <v>142</v>
      </c>
      <c r="E12" s="60" t="s">
        <v>143</v>
      </c>
      <c r="F12" s="60" t="s">
        <v>50</v>
      </c>
      <c r="G12" s="6"/>
      <c r="H12" s="6"/>
      <c r="I12" s="6"/>
      <c r="J12" s="6"/>
      <c r="K12" s="6"/>
      <c r="L12" s="6"/>
      <c r="M12" s="21">
        <f t="shared" si="1"/>
        <v>0</v>
      </c>
      <c r="N12" s="21">
        <f t="shared" si="2"/>
        <v>-1000</v>
      </c>
      <c r="O12" s="22">
        <f t="shared" si="3"/>
        <v>0</v>
      </c>
    </row>
    <row r="13" spans="1:15" ht="13.5" customHeight="1">
      <c r="A13" s="68">
        <v>505</v>
      </c>
      <c r="B13" s="67" t="s">
        <v>172</v>
      </c>
      <c r="C13" s="67" t="s">
        <v>162</v>
      </c>
      <c r="D13" s="58" t="s">
        <v>126</v>
      </c>
      <c r="E13" s="58" t="s">
        <v>147</v>
      </c>
      <c r="F13" s="58" t="s">
        <v>46</v>
      </c>
      <c r="G13" s="6">
        <v>29.67</v>
      </c>
      <c r="H13" s="6">
        <v>29.56</v>
      </c>
      <c r="I13" s="6">
        <v>30.06</v>
      </c>
      <c r="J13" s="6">
        <v>29.82</v>
      </c>
      <c r="K13" s="6"/>
      <c r="L13" s="6"/>
      <c r="M13" s="21">
        <f t="shared" si="1"/>
        <v>119.11</v>
      </c>
      <c r="N13" s="21">
        <f t="shared" si="2"/>
        <v>-119.11</v>
      </c>
      <c r="O13" s="22">
        <f t="shared" si="3"/>
        <v>5</v>
      </c>
    </row>
    <row r="14" spans="1:15" ht="13.5" customHeight="1">
      <c r="A14" s="68">
        <v>506</v>
      </c>
      <c r="B14" s="67" t="s">
        <v>172</v>
      </c>
      <c r="C14" s="67"/>
      <c r="D14" s="58" t="s">
        <v>107</v>
      </c>
      <c r="E14" s="58" t="s">
        <v>148</v>
      </c>
      <c r="F14" s="58" t="s">
        <v>95</v>
      </c>
      <c r="G14" s="6"/>
      <c r="H14" s="6"/>
      <c r="I14" s="6"/>
      <c r="J14" s="6"/>
      <c r="K14" s="6"/>
      <c r="L14" s="6"/>
      <c r="M14" s="21">
        <f t="shared" si="1"/>
        <v>0</v>
      </c>
      <c r="N14" s="21">
        <f t="shared" si="2"/>
        <v>-1000</v>
      </c>
      <c r="O14" s="22">
        <f t="shared" si="3"/>
        <v>0</v>
      </c>
    </row>
    <row r="15" spans="1:15" ht="13.5" customHeight="1">
      <c r="A15" s="68">
        <v>507</v>
      </c>
      <c r="B15" s="67" t="s">
        <v>172</v>
      </c>
      <c r="C15" s="67"/>
      <c r="D15" s="58" t="s">
        <v>120</v>
      </c>
      <c r="E15" s="58" t="s">
        <v>149</v>
      </c>
      <c r="F15" s="58" t="s">
        <v>122</v>
      </c>
      <c r="G15" s="6"/>
      <c r="H15" s="6"/>
      <c r="I15" s="6"/>
      <c r="J15" s="6"/>
      <c r="K15" s="6"/>
      <c r="L15" s="6"/>
      <c r="M15" s="21">
        <f t="shared" si="1"/>
        <v>0</v>
      </c>
      <c r="N15" s="21">
        <f t="shared" si="2"/>
        <v>-1000</v>
      </c>
      <c r="O15" s="22">
        <f t="shared" si="3"/>
        <v>0</v>
      </c>
    </row>
    <row r="16" spans="1:15" ht="13.5" customHeight="1">
      <c r="A16" s="68">
        <v>508</v>
      </c>
      <c r="B16" s="67" t="s">
        <v>172</v>
      </c>
      <c r="C16" s="67"/>
      <c r="D16" s="61" t="s">
        <v>150</v>
      </c>
      <c r="E16" s="60" t="s">
        <v>118</v>
      </c>
      <c r="F16" s="60" t="s">
        <v>42</v>
      </c>
      <c r="G16" s="6"/>
      <c r="H16" s="6"/>
      <c r="I16" s="6"/>
      <c r="J16" s="6"/>
      <c r="K16" s="6"/>
      <c r="L16" s="6"/>
      <c r="M16" s="21">
        <f t="shared" si="1"/>
        <v>0</v>
      </c>
      <c r="N16" s="21">
        <f t="shared" si="2"/>
        <v>-1000</v>
      </c>
      <c r="O16" s="22">
        <f t="shared" si="3"/>
        <v>0</v>
      </c>
    </row>
    <row r="17" spans="1:15" ht="13.5" customHeight="1">
      <c r="A17" s="68">
        <v>509</v>
      </c>
      <c r="B17" s="67" t="s">
        <v>172</v>
      </c>
      <c r="C17" s="67" t="s">
        <v>162</v>
      </c>
      <c r="D17" s="59" t="s">
        <v>151</v>
      </c>
      <c r="E17" s="60" t="s">
        <v>138</v>
      </c>
      <c r="F17" s="60" t="s">
        <v>122</v>
      </c>
      <c r="G17" s="6">
        <v>29.63</v>
      </c>
      <c r="H17" s="6">
        <v>29.34</v>
      </c>
      <c r="I17" s="6">
        <v>29.77</v>
      </c>
      <c r="J17" s="6">
        <v>29.35</v>
      </c>
      <c r="K17" s="6"/>
      <c r="L17" s="6"/>
      <c r="M17" s="21">
        <f t="shared" si="1"/>
        <v>118.09</v>
      </c>
      <c r="N17" s="21">
        <f t="shared" si="2"/>
        <v>-118.09</v>
      </c>
      <c r="O17" s="22">
        <f t="shared" si="3"/>
        <v>3</v>
      </c>
    </row>
    <row r="18" spans="1:15" ht="13.5" customHeight="1">
      <c r="A18" s="68">
        <v>510</v>
      </c>
      <c r="B18" s="67" t="s">
        <v>172</v>
      </c>
      <c r="C18" s="67" t="s">
        <v>162</v>
      </c>
      <c r="D18" s="58" t="s">
        <v>152</v>
      </c>
      <c r="E18" s="58" t="s">
        <v>153</v>
      </c>
      <c r="F18" s="58" t="s">
        <v>73</v>
      </c>
      <c r="G18" s="6">
        <v>29.13</v>
      </c>
      <c r="H18" s="6">
        <v>29.95</v>
      </c>
      <c r="I18" s="6">
        <v>29.35</v>
      </c>
      <c r="J18" s="6">
        <v>29.96</v>
      </c>
      <c r="K18" s="6"/>
      <c r="L18" s="6"/>
      <c r="M18" s="21">
        <f t="shared" si="1"/>
        <v>118.39</v>
      </c>
      <c r="N18" s="21">
        <f t="shared" si="2"/>
        <v>-118.39</v>
      </c>
      <c r="O18" s="22">
        <f t="shared" si="3"/>
        <v>4</v>
      </c>
    </row>
    <row r="19" spans="1:15" ht="13.5" customHeight="1">
      <c r="A19" s="68">
        <v>511</v>
      </c>
      <c r="B19" s="67" t="s">
        <v>172</v>
      </c>
      <c r="C19" s="67"/>
      <c r="D19" s="61" t="s">
        <v>115</v>
      </c>
      <c r="E19" s="63" t="s">
        <v>154</v>
      </c>
      <c r="F19" s="63" t="s">
        <v>33</v>
      </c>
      <c r="G19" s="6"/>
      <c r="H19" s="6"/>
      <c r="I19" s="6"/>
      <c r="J19" s="6"/>
      <c r="K19" s="6"/>
      <c r="L19" s="6"/>
      <c r="M19" s="21">
        <f t="shared" si="1"/>
        <v>0</v>
      </c>
      <c r="N19" s="21">
        <f t="shared" si="2"/>
        <v>-1000</v>
      </c>
      <c r="O19" s="22">
        <f t="shared" si="3"/>
        <v>0</v>
      </c>
    </row>
    <row r="20" spans="1:15" ht="13.5" customHeight="1">
      <c r="A20" s="68">
        <v>512</v>
      </c>
      <c r="B20" s="67" t="s">
        <v>172</v>
      </c>
      <c r="C20" s="67"/>
      <c r="D20" s="59" t="s">
        <v>155</v>
      </c>
      <c r="E20" s="60" t="s">
        <v>121</v>
      </c>
      <c r="F20" s="60" t="s">
        <v>122</v>
      </c>
      <c r="G20" s="6"/>
      <c r="H20" s="6"/>
      <c r="I20" s="6"/>
      <c r="J20" s="6"/>
      <c r="K20" s="6"/>
      <c r="L20" s="6"/>
      <c r="M20" s="21">
        <f t="shared" si="1"/>
        <v>0</v>
      </c>
      <c r="N20" s="21">
        <f t="shared" si="2"/>
        <v>-1000</v>
      </c>
      <c r="O20" s="22">
        <f t="shared" si="3"/>
        <v>0</v>
      </c>
    </row>
    <row r="21" spans="1:15" ht="13.5" customHeight="1">
      <c r="A21" s="68">
        <v>513</v>
      </c>
      <c r="B21" s="67" t="s">
        <v>172</v>
      </c>
      <c r="C21" s="67"/>
      <c r="D21" s="58" t="s">
        <v>156</v>
      </c>
      <c r="E21" s="58" t="s">
        <v>157</v>
      </c>
      <c r="F21" s="58" t="s">
        <v>46</v>
      </c>
      <c r="G21" s="6"/>
      <c r="H21" s="6"/>
      <c r="I21" s="6"/>
      <c r="J21" s="6"/>
      <c r="K21" s="6"/>
      <c r="L21" s="6"/>
      <c r="M21" s="21">
        <f t="shared" si="1"/>
        <v>0</v>
      </c>
      <c r="N21" s="21">
        <f t="shared" si="2"/>
        <v>-1000</v>
      </c>
      <c r="O21" s="22">
        <f t="shared" si="3"/>
        <v>0</v>
      </c>
    </row>
    <row r="22" spans="1:15" ht="13.5" customHeight="1">
      <c r="A22" s="68">
        <v>514</v>
      </c>
      <c r="B22" s="67" t="s">
        <v>172</v>
      </c>
      <c r="C22" s="67"/>
      <c r="D22" s="58" t="s">
        <v>113</v>
      </c>
      <c r="E22" s="58" t="s">
        <v>158</v>
      </c>
      <c r="F22" s="58" t="s">
        <v>33</v>
      </c>
      <c r="G22" s="6"/>
      <c r="H22" s="6"/>
      <c r="I22" s="6"/>
      <c r="J22" s="6"/>
      <c r="K22" s="6"/>
      <c r="L22" s="6"/>
      <c r="M22" s="21">
        <f t="shared" si="1"/>
        <v>0</v>
      </c>
      <c r="N22" s="21">
        <f t="shared" si="2"/>
        <v>-1000</v>
      </c>
      <c r="O22" s="22">
        <f t="shared" si="3"/>
        <v>0</v>
      </c>
    </row>
    <row r="23" spans="1:15" ht="13.5" customHeight="1">
      <c r="A23" s="68">
        <v>517</v>
      </c>
      <c r="B23" s="67" t="s">
        <v>172</v>
      </c>
      <c r="C23" s="67"/>
      <c r="D23" s="59" t="s">
        <v>159</v>
      </c>
      <c r="E23" s="60" t="s">
        <v>49</v>
      </c>
      <c r="F23" s="60" t="s">
        <v>46</v>
      </c>
      <c r="G23" s="6"/>
      <c r="H23" s="6"/>
      <c r="I23" s="6"/>
      <c r="J23" s="6"/>
      <c r="K23" s="6"/>
      <c r="L23" s="6"/>
      <c r="M23" s="21">
        <f t="shared" si="1"/>
        <v>0</v>
      </c>
      <c r="N23" s="21">
        <f t="shared" si="2"/>
        <v>-1000</v>
      </c>
      <c r="O23" s="22">
        <f t="shared" si="3"/>
        <v>0</v>
      </c>
    </row>
    <row r="24" spans="1:15" ht="13.5" customHeight="1">
      <c r="A24" s="68">
        <v>518</v>
      </c>
      <c r="B24" s="67" t="s">
        <v>172</v>
      </c>
      <c r="C24" s="67" t="s">
        <v>162</v>
      </c>
      <c r="D24" s="58" t="s">
        <v>102</v>
      </c>
      <c r="E24" s="58" t="s">
        <v>77</v>
      </c>
      <c r="F24" s="58" t="s">
        <v>95</v>
      </c>
      <c r="G24" s="6">
        <v>29.02</v>
      </c>
      <c r="H24" s="6">
        <v>29.64</v>
      </c>
      <c r="I24" s="6">
        <v>29.2</v>
      </c>
      <c r="J24" s="6">
        <v>29.74</v>
      </c>
      <c r="K24" s="6"/>
      <c r="L24" s="6"/>
      <c r="M24" s="21">
        <f t="shared" si="1"/>
        <v>117.6</v>
      </c>
      <c r="N24" s="21">
        <f t="shared" si="2"/>
        <v>-117.6</v>
      </c>
      <c r="O24" s="22">
        <f t="shared" si="3"/>
        <v>1</v>
      </c>
    </row>
    <row r="25" spans="1:15" ht="13.5" customHeight="1">
      <c r="A25" s="68">
        <v>519</v>
      </c>
      <c r="B25" s="67" t="s">
        <v>172</v>
      </c>
      <c r="C25" s="67"/>
      <c r="D25" s="59" t="s">
        <v>160</v>
      </c>
      <c r="E25" s="60" t="s">
        <v>161</v>
      </c>
      <c r="F25" s="60" t="s">
        <v>50</v>
      </c>
      <c r="G25" s="6"/>
      <c r="H25" s="6"/>
      <c r="I25" s="6"/>
      <c r="J25" s="6"/>
      <c r="K25" s="6"/>
      <c r="L25" s="6"/>
      <c r="M25" s="21">
        <f t="shared" si="1"/>
        <v>0</v>
      </c>
      <c r="N25" s="21">
        <f t="shared" si="2"/>
        <v>-1000</v>
      </c>
      <c r="O25" s="22">
        <f t="shared" si="3"/>
        <v>0</v>
      </c>
    </row>
    <row r="26" spans="1:15" ht="13.5" customHeight="1">
      <c r="A26" s="68">
        <v>520</v>
      </c>
      <c r="B26" s="67" t="s">
        <v>172</v>
      </c>
      <c r="C26" s="67"/>
      <c r="D26" s="58" t="s">
        <v>51</v>
      </c>
      <c r="E26" s="58" t="s">
        <v>139</v>
      </c>
      <c r="F26" s="58" t="s">
        <v>52</v>
      </c>
      <c r="G26" s="6"/>
      <c r="H26" s="6"/>
      <c r="I26" s="6"/>
      <c r="J26" s="6"/>
      <c r="K26" s="6"/>
      <c r="L26" s="6"/>
      <c r="M26" s="21">
        <f t="shared" si="1"/>
        <v>0</v>
      </c>
      <c r="N26" s="21">
        <f t="shared" si="2"/>
        <v>-1000</v>
      </c>
      <c r="O26" s="22">
        <f t="shared" si="3"/>
        <v>0</v>
      </c>
    </row>
    <row r="27" spans="1:15" ht="13.5" customHeight="1">
      <c r="A27" s="68">
        <v>600</v>
      </c>
      <c r="B27" s="67" t="s">
        <v>172</v>
      </c>
      <c r="C27" s="67" t="s">
        <v>162</v>
      </c>
      <c r="D27" s="58" t="s">
        <v>100</v>
      </c>
      <c r="E27" s="58" t="s">
        <v>101</v>
      </c>
      <c r="F27" s="58" t="s">
        <v>30</v>
      </c>
      <c r="G27" s="6">
        <v>29.32</v>
      </c>
      <c r="H27" s="6">
        <v>28.88</v>
      </c>
      <c r="I27" s="6">
        <v>29.53</v>
      </c>
      <c r="J27" s="6">
        <v>29.01</v>
      </c>
      <c r="K27" s="6"/>
      <c r="L27" s="6">
        <v>99</v>
      </c>
      <c r="M27" s="21">
        <f t="shared" si="1"/>
        <v>215.74</v>
      </c>
      <c r="N27" s="21">
        <f t="shared" si="2"/>
        <v>-215.74</v>
      </c>
      <c r="O27" s="22">
        <f t="shared" si="3"/>
        <v>6</v>
      </c>
    </row>
    <row r="28" spans="1:15" ht="13.5" customHeight="1">
      <c r="A28" s="23"/>
      <c r="B28" s="25"/>
      <c r="C28" s="25"/>
      <c r="D28" s="20"/>
      <c r="E28" s="20"/>
      <c r="F28" s="19"/>
      <c r="G28" s="6"/>
      <c r="H28" s="6"/>
      <c r="I28" s="6"/>
      <c r="J28" s="6"/>
      <c r="K28" s="6"/>
      <c r="L28" s="6"/>
      <c r="M28" s="21">
        <f t="shared" si="1"/>
        <v>0</v>
      </c>
      <c r="N28" s="21">
        <f t="shared" si="2"/>
        <v>-1000</v>
      </c>
      <c r="O28" s="22">
        <f t="shared" si="3"/>
        <v>0</v>
      </c>
    </row>
    <row r="29" spans="1:15" ht="13.5" customHeight="1">
      <c r="A29" s="23"/>
      <c r="B29" s="25"/>
      <c r="C29" s="25"/>
      <c r="D29" s="20"/>
      <c r="E29" s="20"/>
      <c r="F29" s="19"/>
      <c r="G29" s="6"/>
      <c r="H29" s="6"/>
      <c r="I29" s="6"/>
      <c r="J29" s="6"/>
      <c r="K29" s="6"/>
      <c r="L29" s="6"/>
      <c r="M29" s="21">
        <f t="shared" si="1"/>
        <v>0</v>
      </c>
      <c r="N29" s="21">
        <f t="shared" si="2"/>
        <v>-1000</v>
      </c>
      <c r="O29" s="22">
        <f t="shared" si="3"/>
        <v>0</v>
      </c>
    </row>
    <row r="30" spans="1:15" ht="13.5" customHeight="1">
      <c r="A30" s="23"/>
      <c r="B30" s="25"/>
      <c r="C30" s="25"/>
      <c r="D30" s="20"/>
      <c r="E30" s="20"/>
      <c r="F30" s="19"/>
      <c r="G30" s="6"/>
      <c r="H30" s="6"/>
      <c r="I30" s="6"/>
      <c r="J30" s="6"/>
      <c r="K30" s="6"/>
      <c r="L30" s="6"/>
      <c r="M30" s="21">
        <f t="shared" si="1"/>
        <v>0</v>
      </c>
      <c r="N30" s="21">
        <f t="shared" si="2"/>
        <v>-1000</v>
      </c>
      <c r="O30" s="22">
        <f t="shared" si="3"/>
        <v>0</v>
      </c>
    </row>
    <row r="31" spans="1:15" ht="13.5" customHeight="1">
      <c r="A31" s="23"/>
      <c r="B31" s="25"/>
      <c r="C31" s="25"/>
      <c r="D31" s="20"/>
      <c r="E31" s="20"/>
      <c r="F31" s="19"/>
      <c r="G31" s="6"/>
      <c r="H31" s="6"/>
      <c r="I31" s="6"/>
      <c r="J31" s="6"/>
      <c r="K31" s="6"/>
      <c r="L31" s="6"/>
      <c r="M31" s="21">
        <f t="shared" si="1"/>
        <v>0</v>
      </c>
      <c r="N31" s="21">
        <f t="shared" si="2"/>
        <v>-1000</v>
      </c>
      <c r="O31" s="22">
        <f t="shared" si="3"/>
        <v>0</v>
      </c>
    </row>
    <row r="32" spans="1:15" ht="13.5" customHeight="1">
      <c r="A32" s="23"/>
      <c r="B32" s="25"/>
      <c r="C32" s="25"/>
      <c r="D32" s="20"/>
      <c r="E32" s="20"/>
      <c r="F32" s="19"/>
      <c r="G32" s="6"/>
      <c r="H32" s="6"/>
      <c r="I32" s="6"/>
      <c r="J32" s="6"/>
      <c r="K32" s="6"/>
      <c r="L32" s="6"/>
      <c r="M32" s="21">
        <f t="shared" si="1"/>
        <v>0</v>
      </c>
      <c r="N32" s="21">
        <f t="shared" si="2"/>
        <v>-1000</v>
      </c>
      <c r="O32" s="22">
        <f t="shared" si="3"/>
        <v>0</v>
      </c>
    </row>
    <row r="33" spans="1:15" ht="13.5" customHeight="1">
      <c r="A33" s="23"/>
      <c r="B33" s="25"/>
      <c r="C33" s="25"/>
      <c r="D33" s="20"/>
      <c r="E33" s="20"/>
      <c r="F33" s="19"/>
      <c r="G33" s="6"/>
      <c r="H33" s="6"/>
      <c r="I33" s="6"/>
      <c r="J33" s="6"/>
      <c r="K33" s="6"/>
      <c r="L33" s="6"/>
      <c r="M33" s="21">
        <f t="shared" si="1"/>
        <v>0</v>
      </c>
      <c r="N33" s="21">
        <f t="shared" si="2"/>
        <v>-1000</v>
      </c>
      <c r="O33" s="22">
        <f t="shared" si="3"/>
        <v>0</v>
      </c>
    </row>
    <row r="34" spans="1:15" ht="13.5" customHeight="1">
      <c r="A34" s="23"/>
      <c r="B34" s="25"/>
      <c r="C34" s="25"/>
      <c r="D34" s="20"/>
      <c r="E34" s="20"/>
      <c r="F34" s="19"/>
      <c r="G34" s="6"/>
      <c r="H34" s="6"/>
      <c r="I34" s="6"/>
      <c r="J34" s="6"/>
      <c r="K34" s="6"/>
      <c r="L34" s="6"/>
      <c r="M34" s="21">
        <f t="shared" si="1"/>
        <v>0</v>
      </c>
      <c r="N34" s="21">
        <f t="shared" si="2"/>
        <v>-1000</v>
      </c>
      <c r="O34" s="22">
        <f t="shared" si="3"/>
        <v>0</v>
      </c>
    </row>
    <row r="35" spans="1:15" ht="13.5" customHeight="1">
      <c r="A35" s="23"/>
      <c r="B35" s="25"/>
      <c r="C35" s="25"/>
      <c r="D35" s="20"/>
      <c r="E35" s="20"/>
      <c r="F35" s="19"/>
      <c r="G35" s="6"/>
      <c r="H35" s="6"/>
      <c r="I35" s="6"/>
      <c r="J35" s="6"/>
      <c r="K35" s="6"/>
      <c r="L35" s="6"/>
      <c r="M35" s="21">
        <f t="shared" si="1"/>
        <v>0</v>
      </c>
      <c r="N35" s="21">
        <f t="shared" si="2"/>
        <v>-1000</v>
      </c>
      <c r="O35" s="22">
        <f t="shared" si="3"/>
        <v>0</v>
      </c>
    </row>
    <row r="36" spans="1:15" ht="13.5" customHeight="1">
      <c r="A36" s="23"/>
      <c r="B36" s="25"/>
      <c r="C36" s="25"/>
      <c r="D36" s="20"/>
      <c r="E36" s="20"/>
      <c r="F36" s="19"/>
      <c r="G36" s="6"/>
      <c r="H36" s="6"/>
      <c r="I36" s="6"/>
      <c r="J36" s="6"/>
      <c r="K36" s="6"/>
      <c r="L36" s="6"/>
      <c r="M36" s="21">
        <f t="shared" si="1"/>
        <v>0</v>
      </c>
      <c r="N36" s="21">
        <f t="shared" si="2"/>
        <v>-1000</v>
      </c>
      <c r="O36" s="22">
        <f t="shared" si="3"/>
        <v>0</v>
      </c>
    </row>
    <row r="37" spans="1:15" ht="13.5" customHeight="1">
      <c r="A37" s="23"/>
      <c r="B37" s="25"/>
      <c r="C37" s="25"/>
      <c r="D37" s="20"/>
      <c r="E37" s="20"/>
      <c r="F37" s="19"/>
      <c r="G37" s="6"/>
      <c r="H37" s="6"/>
      <c r="I37" s="6"/>
      <c r="J37" s="6"/>
      <c r="K37" s="6"/>
      <c r="L37" s="6"/>
      <c r="M37" s="21">
        <f t="shared" si="1"/>
        <v>0</v>
      </c>
      <c r="N37" s="21">
        <f t="shared" si="2"/>
        <v>-1000</v>
      </c>
      <c r="O37" s="22">
        <f t="shared" si="3"/>
        <v>0</v>
      </c>
    </row>
    <row r="38" spans="1:15" ht="13.5" customHeight="1">
      <c r="A38" s="23"/>
      <c r="B38" s="25"/>
      <c r="C38" s="25"/>
      <c r="D38" s="20"/>
      <c r="E38" s="20"/>
      <c r="F38" s="19"/>
      <c r="G38" s="6"/>
      <c r="H38" s="6"/>
      <c r="I38" s="6"/>
      <c r="J38" s="6"/>
      <c r="K38" s="6"/>
      <c r="L38" s="6"/>
      <c r="M38" s="21">
        <f t="shared" si="1"/>
        <v>0</v>
      </c>
      <c r="N38" s="21">
        <f t="shared" si="2"/>
        <v>-1000</v>
      </c>
      <c r="O38" s="22">
        <f t="shared" si="3"/>
        <v>0</v>
      </c>
    </row>
    <row r="39" spans="1:15" ht="13.5" customHeight="1">
      <c r="A39" s="23"/>
      <c r="B39" s="25"/>
      <c r="C39" s="25"/>
      <c r="D39" s="20"/>
      <c r="E39" s="20"/>
      <c r="F39" s="19"/>
      <c r="G39" s="6"/>
      <c r="H39" s="6"/>
      <c r="I39" s="6"/>
      <c r="J39" s="6"/>
      <c r="K39" s="6"/>
      <c r="L39" s="6"/>
      <c r="M39" s="21">
        <f t="shared" si="1"/>
        <v>0</v>
      </c>
      <c r="N39" s="21">
        <f t="shared" si="2"/>
        <v>-1000</v>
      </c>
      <c r="O39" s="22">
        <f t="shared" si="3"/>
        <v>0</v>
      </c>
    </row>
    <row r="40" spans="1:15" ht="13.5" customHeight="1">
      <c r="A40" s="23"/>
      <c r="B40" s="25"/>
      <c r="C40" s="25"/>
      <c r="D40" s="20"/>
      <c r="E40" s="20"/>
      <c r="F40" s="19"/>
      <c r="G40" s="6"/>
      <c r="H40" s="6"/>
      <c r="I40" s="6"/>
      <c r="J40" s="6"/>
      <c r="K40" s="6"/>
      <c r="L40" s="6"/>
      <c r="M40" s="21">
        <f t="shared" si="1"/>
        <v>0</v>
      </c>
      <c r="N40" s="21">
        <f t="shared" si="2"/>
        <v>-1000</v>
      </c>
      <c r="O40" s="22">
        <f t="shared" si="3"/>
        <v>0</v>
      </c>
    </row>
    <row r="41" spans="1:15" ht="13.5" customHeight="1">
      <c r="A41" s="23"/>
      <c r="B41" s="25"/>
      <c r="C41" s="25"/>
      <c r="D41" s="20"/>
      <c r="E41" s="20"/>
      <c r="F41" s="19"/>
      <c r="G41" s="6"/>
      <c r="H41" s="6"/>
      <c r="I41" s="6"/>
      <c r="J41" s="6"/>
      <c r="K41" s="6"/>
      <c r="L41" s="6"/>
      <c r="M41" s="21">
        <f t="shared" si="1"/>
        <v>0</v>
      </c>
      <c r="N41" s="21">
        <f t="shared" si="2"/>
        <v>-1000</v>
      </c>
      <c r="O41" s="22">
        <f t="shared" si="3"/>
        <v>0</v>
      </c>
    </row>
    <row r="42" spans="1:15" ht="13.5" customHeight="1">
      <c r="A42" s="23"/>
      <c r="B42" s="25"/>
      <c r="C42" s="25"/>
      <c r="D42" s="20"/>
      <c r="E42" s="20"/>
      <c r="F42" s="19"/>
      <c r="G42" s="6"/>
      <c r="H42" s="6"/>
      <c r="I42" s="6"/>
      <c r="J42" s="6"/>
      <c r="K42" s="6"/>
      <c r="L42" s="6"/>
      <c r="M42" s="21">
        <f t="shared" si="1"/>
        <v>0</v>
      </c>
      <c r="N42" s="21">
        <f t="shared" si="2"/>
        <v>-1000</v>
      </c>
      <c r="O42" s="22">
        <f t="shared" si="3"/>
        <v>0</v>
      </c>
    </row>
    <row r="43" spans="1:15" ht="13.5" customHeight="1">
      <c r="A43" s="23"/>
      <c r="B43" s="25"/>
      <c r="C43" s="25"/>
      <c r="D43" s="20"/>
      <c r="E43" s="20"/>
      <c r="F43" s="19"/>
      <c r="G43" s="6"/>
      <c r="H43" s="6"/>
      <c r="I43" s="6"/>
      <c r="J43" s="6"/>
      <c r="K43" s="6"/>
      <c r="L43" s="6"/>
      <c r="M43" s="21">
        <f t="shared" si="1"/>
        <v>0</v>
      </c>
      <c r="N43" s="21">
        <f t="shared" si="2"/>
        <v>-1000</v>
      </c>
      <c r="O43" s="22">
        <f t="shared" si="3"/>
        <v>0</v>
      </c>
    </row>
    <row r="44" spans="1:15" ht="13.5" customHeight="1">
      <c r="A44" s="23"/>
      <c r="B44" s="25"/>
      <c r="C44" s="25"/>
      <c r="D44" s="20"/>
      <c r="E44" s="20"/>
      <c r="F44" s="19"/>
      <c r="G44" s="6"/>
      <c r="H44" s="6"/>
      <c r="I44" s="6"/>
      <c r="J44" s="6"/>
      <c r="K44" s="6"/>
      <c r="L44" s="6"/>
      <c r="M44" s="21">
        <f t="shared" si="1"/>
        <v>0</v>
      </c>
      <c r="N44" s="21">
        <f t="shared" si="2"/>
        <v>-1000</v>
      </c>
      <c r="O44" s="22">
        <f t="shared" si="3"/>
        <v>0</v>
      </c>
    </row>
    <row r="45" spans="1:15" ht="13.5" customHeight="1">
      <c r="A45" s="23"/>
      <c r="B45" s="25"/>
      <c r="C45" s="25"/>
      <c r="D45" s="20"/>
      <c r="E45" s="20"/>
      <c r="F45" s="19"/>
      <c r="G45" s="6"/>
      <c r="H45" s="6"/>
      <c r="I45" s="6"/>
      <c r="J45" s="6"/>
      <c r="K45" s="6"/>
      <c r="L45" s="6"/>
      <c r="M45" s="21">
        <f t="shared" si="1"/>
        <v>0</v>
      </c>
      <c r="N45" s="21">
        <f t="shared" si="2"/>
        <v>-1000</v>
      </c>
      <c r="O45" s="22">
        <f t="shared" si="3"/>
        <v>0</v>
      </c>
    </row>
    <row r="46" spans="1:15" ht="13.5" customHeight="1">
      <c r="A46" s="23"/>
      <c r="B46" s="25"/>
      <c r="C46" s="25"/>
      <c r="D46" s="20"/>
      <c r="E46" s="20"/>
      <c r="F46" s="19"/>
      <c r="G46" s="6"/>
      <c r="H46" s="6"/>
      <c r="I46" s="6"/>
      <c r="J46" s="6"/>
      <c r="K46" s="6"/>
      <c r="L46" s="6"/>
      <c r="M46" s="21">
        <f t="shared" si="1"/>
        <v>0</v>
      </c>
      <c r="N46" s="21">
        <f t="shared" si="2"/>
        <v>-1000</v>
      </c>
      <c r="O46" s="22">
        <f t="shared" si="3"/>
        <v>0</v>
      </c>
    </row>
    <row r="47" spans="1:15" ht="13.5" customHeight="1">
      <c r="A47" s="23"/>
      <c r="B47" s="25"/>
      <c r="C47" s="25"/>
      <c r="D47" s="20"/>
      <c r="E47" s="20"/>
      <c r="F47" s="19"/>
      <c r="G47" s="6"/>
      <c r="H47" s="6"/>
      <c r="I47" s="6"/>
      <c r="J47" s="6"/>
      <c r="K47" s="6"/>
      <c r="L47" s="6"/>
      <c r="M47" s="21">
        <f t="shared" si="1"/>
        <v>0</v>
      </c>
      <c r="N47" s="21">
        <f t="shared" si="2"/>
        <v>-1000</v>
      </c>
      <c r="O47" s="22">
        <f t="shared" si="3"/>
        <v>0</v>
      </c>
    </row>
    <row r="48" spans="1:15" ht="13.5" customHeight="1">
      <c r="A48" s="23"/>
      <c r="B48" s="25"/>
      <c r="C48" s="25"/>
      <c r="D48" s="20"/>
      <c r="E48" s="20"/>
      <c r="F48" s="19"/>
      <c r="G48" s="6"/>
      <c r="H48" s="6"/>
      <c r="I48" s="6"/>
      <c r="J48" s="6"/>
      <c r="K48" s="6"/>
      <c r="L48" s="6"/>
      <c r="M48" s="21">
        <f t="shared" si="1"/>
        <v>0</v>
      </c>
      <c r="N48" s="21">
        <f t="shared" si="2"/>
        <v>-1000</v>
      </c>
      <c r="O48" s="22">
        <f t="shared" si="3"/>
        <v>0</v>
      </c>
    </row>
    <row r="49" spans="1:15" ht="13.5" customHeight="1">
      <c r="A49" s="23"/>
      <c r="B49" s="25"/>
      <c r="C49" s="25"/>
      <c r="D49" s="20"/>
      <c r="E49" s="20"/>
      <c r="F49" s="19"/>
      <c r="G49" s="6"/>
      <c r="H49" s="6"/>
      <c r="I49" s="6"/>
      <c r="J49" s="6"/>
      <c r="K49" s="6"/>
      <c r="L49" s="6"/>
      <c r="M49" s="21">
        <f t="shared" si="1"/>
        <v>0</v>
      </c>
      <c r="N49" s="21">
        <f t="shared" si="2"/>
        <v>-1000</v>
      </c>
      <c r="O49" s="22">
        <f t="shared" si="3"/>
        <v>0</v>
      </c>
    </row>
    <row r="50" spans="1:15" ht="13.5" customHeight="1">
      <c r="A50" s="23"/>
      <c r="B50" s="25"/>
      <c r="C50" s="25"/>
      <c r="D50" s="20"/>
      <c r="E50" s="20"/>
      <c r="F50" s="19"/>
      <c r="G50" s="6"/>
      <c r="H50" s="6"/>
      <c r="I50" s="6"/>
      <c r="J50" s="6"/>
      <c r="K50" s="6"/>
      <c r="L50" s="6"/>
      <c r="M50" s="21">
        <f t="shared" si="1"/>
        <v>0</v>
      </c>
      <c r="N50" s="21">
        <f t="shared" si="2"/>
        <v>-1000</v>
      </c>
      <c r="O50" s="22">
        <f t="shared" si="3"/>
        <v>0</v>
      </c>
    </row>
    <row r="51" spans="1:15" ht="13.5" customHeight="1">
      <c r="A51" s="23"/>
      <c r="B51" s="25"/>
      <c r="C51" s="25"/>
      <c r="D51" s="20"/>
      <c r="E51" s="20"/>
      <c r="F51" s="19"/>
      <c r="G51" s="6"/>
      <c r="H51" s="6"/>
      <c r="I51" s="6"/>
      <c r="J51" s="6"/>
      <c r="K51" s="6"/>
      <c r="L51" s="6"/>
      <c r="M51" s="21">
        <f t="shared" si="1"/>
        <v>0</v>
      </c>
      <c r="N51" s="21">
        <f t="shared" si="2"/>
        <v>-1000</v>
      </c>
      <c r="O51" s="22">
        <f t="shared" si="3"/>
        <v>0</v>
      </c>
    </row>
    <row r="52" spans="1:15" ht="13.5" customHeight="1">
      <c r="A52" s="23"/>
      <c r="B52" s="25"/>
      <c r="C52" s="25"/>
      <c r="D52" s="20"/>
      <c r="E52" s="20"/>
      <c r="F52" s="19"/>
      <c r="G52" s="6"/>
      <c r="H52" s="6"/>
      <c r="I52" s="6"/>
      <c r="J52" s="6"/>
      <c r="K52" s="6"/>
      <c r="L52" s="6"/>
      <c r="M52" s="21">
        <f t="shared" si="1"/>
        <v>0</v>
      </c>
      <c r="N52" s="21">
        <f t="shared" si="2"/>
        <v>-1000</v>
      </c>
      <c r="O52" s="22">
        <f t="shared" si="3"/>
        <v>0</v>
      </c>
    </row>
    <row r="53" spans="1:15" ht="13.5" customHeight="1">
      <c r="A53" s="23"/>
      <c r="B53" s="25"/>
      <c r="C53" s="25"/>
      <c r="D53" s="20"/>
      <c r="E53" s="20"/>
      <c r="F53" s="19"/>
      <c r="G53" s="6"/>
      <c r="H53" s="6"/>
      <c r="I53" s="6"/>
      <c r="J53" s="6"/>
      <c r="K53" s="6"/>
      <c r="L53" s="6"/>
      <c r="M53" s="21">
        <f t="shared" si="1"/>
        <v>0</v>
      </c>
      <c r="N53" s="21">
        <f t="shared" si="2"/>
        <v>-1000</v>
      </c>
      <c r="O53" s="22">
        <f t="shared" si="3"/>
        <v>0</v>
      </c>
    </row>
    <row r="54" spans="1:15" ht="13.5" customHeight="1">
      <c r="A54" s="23"/>
      <c r="B54" s="25"/>
      <c r="C54" s="25"/>
      <c r="D54" s="20"/>
      <c r="E54" s="20"/>
      <c r="F54" s="19"/>
      <c r="G54" s="6"/>
      <c r="H54" s="6"/>
      <c r="I54" s="6"/>
      <c r="J54" s="6"/>
      <c r="K54" s="6"/>
      <c r="L54" s="6"/>
      <c r="M54" s="21">
        <f t="shared" si="1"/>
        <v>0</v>
      </c>
      <c r="N54" s="21">
        <f t="shared" si="2"/>
        <v>-1000</v>
      </c>
      <c r="O54" s="22">
        <f t="shared" si="3"/>
        <v>0</v>
      </c>
    </row>
    <row r="55" spans="1:15" ht="13.5" customHeight="1">
      <c r="A55" s="23"/>
      <c r="B55" s="25"/>
      <c r="C55" s="25"/>
      <c r="D55" s="20"/>
      <c r="E55" s="20"/>
      <c r="F55" s="19"/>
      <c r="G55" s="6"/>
      <c r="H55" s="6"/>
      <c r="I55" s="6"/>
      <c r="J55" s="6"/>
      <c r="K55" s="6"/>
      <c r="L55" s="6"/>
      <c r="M55" s="21">
        <f t="shared" si="1"/>
        <v>0</v>
      </c>
      <c r="N55" s="21">
        <f t="shared" si="2"/>
        <v>-1000</v>
      </c>
      <c r="O55" s="22">
        <f t="shared" si="3"/>
        <v>0</v>
      </c>
    </row>
    <row r="56" spans="1:15" ht="13.5" customHeight="1">
      <c r="A56" s="23"/>
      <c r="B56" s="25"/>
      <c r="C56" s="25"/>
      <c r="D56" s="20"/>
      <c r="E56" s="20"/>
      <c r="F56" s="19"/>
      <c r="G56" s="6"/>
      <c r="H56" s="6"/>
      <c r="I56" s="6"/>
      <c r="J56" s="6"/>
      <c r="K56" s="6"/>
      <c r="L56" s="6"/>
      <c r="M56" s="21">
        <f t="shared" si="1"/>
        <v>0</v>
      </c>
      <c r="N56" s="21">
        <f t="shared" si="2"/>
        <v>-1000</v>
      </c>
      <c r="O56" s="22">
        <f t="shared" si="3"/>
        <v>0</v>
      </c>
    </row>
  </sheetData>
  <autoFilter ref="A8:P56"/>
  <printOptions/>
  <pageMargins left="0.3937007874015748" right="0.1968503937007874" top="0.46" bottom="0.5511811023622047" header="0.15748031496062992" footer="0.15748031496062992"/>
  <pageSetup fitToHeight="5" fitToWidth="1" horizontalDpi="300" verticalDpi="300" orientation="landscape" paperSize="9" scale="97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P66"/>
  <sheetViews>
    <sheetView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21" sqref="A21:IV29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4" customWidth="1"/>
  </cols>
  <sheetData>
    <row r="1" spans="1:16" s="8" customFormat="1" ht="30">
      <c r="A1" s="15" t="s">
        <v>28</v>
      </c>
      <c r="B1" s="15"/>
      <c r="C1" s="15"/>
      <c r="D1" s="16"/>
      <c r="E1" s="7"/>
      <c r="F1" s="7"/>
      <c r="G1" s="7"/>
      <c r="H1" s="7"/>
      <c r="I1" s="7"/>
      <c r="J1" s="7"/>
      <c r="K1" s="7"/>
      <c r="L1" s="7"/>
      <c r="M1" s="7"/>
      <c r="N1" s="7"/>
      <c r="O1" s="17"/>
      <c r="P1" s="24"/>
    </row>
    <row r="2" spans="1:16" s="8" customFormat="1" ht="30">
      <c r="A2" s="15" t="s">
        <v>24</v>
      </c>
      <c r="B2" s="15"/>
      <c r="C2" s="15"/>
      <c r="D2" s="18"/>
      <c r="E2" s="7"/>
      <c r="F2" s="7"/>
      <c r="G2" s="7"/>
      <c r="H2" s="7"/>
      <c r="I2" s="7"/>
      <c r="J2" s="7"/>
      <c r="K2" s="7"/>
      <c r="L2" s="7"/>
      <c r="M2" s="7"/>
      <c r="N2" s="7"/>
      <c r="O2" s="17"/>
      <c r="P2" s="24"/>
    </row>
    <row r="3" spans="4:16" s="8" customFormat="1" ht="9.75" customHeight="1">
      <c r="D3" s="9"/>
      <c r="O3" s="10"/>
      <c r="P3" s="24"/>
    </row>
    <row r="4" spans="1:13" ht="15" customHeight="1">
      <c r="A4" s="56" t="s">
        <v>17</v>
      </c>
      <c r="B4" s="12"/>
      <c r="C4" s="12"/>
      <c r="D4" s="11"/>
      <c r="E4" s="12"/>
      <c r="F4" s="12"/>
      <c r="G4" s="52">
        <v>1</v>
      </c>
      <c r="H4" s="52">
        <v>1</v>
      </c>
      <c r="I4" s="52">
        <v>1</v>
      </c>
      <c r="J4" s="52">
        <v>1</v>
      </c>
      <c r="K4" s="52">
        <v>0</v>
      </c>
      <c r="L4" s="53">
        <v>0</v>
      </c>
      <c r="M4" s="7"/>
    </row>
    <row r="5" spans="1:12" ht="16.5" customHeight="1">
      <c r="A5" s="14" t="s">
        <v>0</v>
      </c>
      <c r="B5" s="16"/>
      <c r="C5" s="16"/>
      <c r="D5" s="7"/>
      <c r="E5" s="7"/>
      <c r="F5" s="7"/>
      <c r="G5" s="30">
        <f>MIN(G9:G20)</f>
        <v>30.17</v>
      </c>
      <c r="H5" s="30">
        <f>MIN(H9:H20)</f>
        <v>30.1</v>
      </c>
      <c r="I5" s="30">
        <f>MIN(I9:I20)</f>
        <v>29.95</v>
      </c>
      <c r="J5" s="30">
        <f>MIN(J9:J20)</f>
        <v>30.06</v>
      </c>
      <c r="K5" s="30">
        <f>MIN(K9:K20)</f>
        <v>0</v>
      </c>
      <c r="L5" s="32">
        <f>MIN(L9:L20)</f>
        <v>0</v>
      </c>
    </row>
    <row r="6" spans="1:12" ht="18" customHeight="1">
      <c r="A6" s="14"/>
      <c r="B6" s="16"/>
      <c r="C6" s="16"/>
      <c r="D6" s="7"/>
      <c r="E6" s="51" t="s">
        <v>25</v>
      </c>
      <c r="F6" s="54">
        <f>MIN(G9:L20)</f>
        <v>29.95</v>
      </c>
      <c r="G6" s="31"/>
      <c r="H6" s="31"/>
      <c r="I6" s="31"/>
      <c r="J6" s="31"/>
      <c r="K6" s="31"/>
      <c r="L6" s="33"/>
    </row>
    <row r="7" spans="1:16" s="1" customFormat="1" ht="38.25">
      <c r="A7" s="26" t="s">
        <v>1</v>
      </c>
      <c r="B7" s="27" t="s">
        <v>14</v>
      </c>
      <c r="C7" s="27" t="s">
        <v>15</v>
      </c>
      <c r="D7" s="28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29" t="s">
        <v>9</v>
      </c>
      <c r="N7" s="4"/>
      <c r="O7" s="34" t="s">
        <v>10</v>
      </c>
      <c r="P7" s="35" t="s">
        <v>16</v>
      </c>
    </row>
    <row r="8" spans="1:12" ht="22.5" customHeight="1">
      <c r="A8" s="8"/>
      <c r="B8" s="8"/>
      <c r="C8" s="8"/>
      <c r="D8" s="9"/>
      <c r="E8" s="8"/>
      <c r="F8" s="8"/>
      <c r="G8" s="13"/>
      <c r="H8" s="13"/>
      <c r="I8" s="13"/>
      <c r="J8" s="13"/>
      <c r="K8" s="13"/>
      <c r="L8" s="13"/>
    </row>
    <row r="9" spans="1:15" ht="13.5" customHeight="1">
      <c r="A9" s="66">
        <v>178</v>
      </c>
      <c r="B9" s="67" t="s">
        <v>19</v>
      </c>
      <c r="C9" s="67" t="s">
        <v>162</v>
      </c>
      <c r="D9" s="59" t="s">
        <v>91</v>
      </c>
      <c r="E9" s="60" t="s">
        <v>168</v>
      </c>
      <c r="F9" s="60" t="s">
        <v>35</v>
      </c>
      <c r="G9" s="6">
        <v>30.78</v>
      </c>
      <c r="H9" s="6">
        <v>30.1</v>
      </c>
      <c r="I9" s="6">
        <v>30.46</v>
      </c>
      <c r="J9" s="6">
        <v>30.25</v>
      </c>
      <c r="K9" s="6"/>
      <c r="L9" s="6"/>
      <c r="M9" s="21">
        <f aca="true" t="shared" si="0" ref="M9:M20">(G9*$G$4+H9*$H$4+I9*$I$4+J9*$J$4+K9*$K$4+L9*$L$4)</f>
        <v>121.59</v>
      </c>
      <c r="N9" s="21">
        <f aca="true" t="shared" si="1" ref="N9:N20">IF(M9&gt;0,M9*-1,-1000)</f>
        <v>-121.59</v>
      </c>
      <c r="O9" s="22">
        <f>IF(M9&gt;0,RANK(N9,N:N),0)</f>
        <v>1</v>
      </c>
    </row>
    <row r="10" spans="1:15" ht="13.5" customHeight="1">
      <c r="A10" s="66">
        <v>129</v>
      </c>
      <c r="B10" s="67" t="s">
        <v>19</v>
      </c>
      <c r="C10" s="67" t="s">
        <v>162</v>
      </c>
      <c r="D10" s="58" t="s">
        <v>67</v>
      </c>
      <c r="E10" s="58" t="s">
        <v>68</v>
      </c>
      <c r="F10" s="58" t="s">
        <v>35</v>
      </c>
      <c r="G10" s="6">
        <v>30.44</v>
      </c>
      <c r="H10" s="6">
        <v>30.64</v>
      </c>
      <c r="I10" s="6">
        <v>29.95</v>
      </c>
      <c r="J10" s="6">
        <v>30.57</v>
      </c>
      <c r="K10" s="6"/>
      <c r="L10" s="6"/>
      <c r="M10" s="21">
        <f t="shared" si="0"/>
        <v>121.6</v>
      </c>
      <c r="N10" s="50">
        <f t="shared" si="1"/>
        <v>-121.6</v>
      </c>
      <c r="O10" s="22">
        <f>IF(M10&gt;0,RANK(N10,N:N),0)</f>
        <v>2</v>
      </c>
    </row>
    <row r="11" spans="1:15" ht="13.5" customHeight="1">
      <c r="A11" s="66">
        <v>118</v>
      </c>
      <c r="B11" s="67" t="s">
        <v>19</v>
      </c>
      <c r="C11" s="67" t="s">
        <v>162</v>
      </c>
      <c r="D11" s="59" t="s">
        <v>55</v>
      </c>
      <c r="E11" s="60" t="s">
        <v>56</v>
      </c>
      <c r="F11" s="58" t="s">
        <v>35</v>
      </c>
      <c r="G11" s="6">
        <v>30.38</v>
      </c>
      <c r="H11" s="6">
        <v>30.74</v>
      </c>
      <c r="I11" s="6">
        <v>30.65</v>
      </c>
      <c r="J11" s="6">
        <v>30.06</v>
      </c>
      <c r="K11" s="6"/>
      <c r="L11" s="6"/>
      <c r="M11" s="21">
        <f t="shared" si="0"/>
        <v>121.83</v>
      </c>
      <c r="N11" s="50">
        <f t="shared" si="1"/>
        <v>-121.83</v>
      </c>
      <c r="O11" s="22">
        <f>IF(M11&gt;0,RANK(N11,N:N),0)</f>
        <v>3</v>
      </c>
    </row>
    <row r="12" spans="1:15" ht="13.5" customHeight="1">
      <c r="A12" s="66">
        <v>120</v>
      </c>
      <c r="B12" s="67" t="s">
        <v>19</v>
      </c>
      <c r="C12" s="67" t="s">
        <v>162</v>
      </c>
      <c r="D12" s="59" t="s">
        <v>57</v>
      </c>
      <c r="E12" s="60" t="s">
        <v>58</v>
      </c>
      <c r="F12" s="58" t="s">
        <v>35</v>
      </c>
      <c r="G12" s="6">
        <v>30.79</v>
      </c>
      <c r="H12" s="6">
        <v>30.32</v>
      </c>
      <c r="I12" s="6">
        <v>30.29</v>
      </c>
      <c r="J12" s="6">
        <v>30.43</v>
      </c>
      <c r="K12" s="6"/>
      <c r="L12" s="6"/>
      <c r="M12" s="21">
        <f t="shared" si="0"/>
        <v>121.83</v>
      </c>
      <c r="N12" s="50">
        <f t="shared" si="1"/>
        <v>-121.83</v>
      </c>
      <c r="O12" s="22">
        <f>IF(M12&gt;0,RANK(N12,N:N),0)</f>
        <v>3</v>
      </c>
    </row>
    <row r="13" spans="1:15" ht="13.5" customHeight="1">
      <c r="A13" s="66">
        <v>104</v>
      </c>
      <c r="B13" s="67" t="s">
        <v>19</v>
      </c>
      <c r="C13" s="67" t="s">
        <v>162</v>
      </c>
      <c r="D13" s="58" t="s">
        <v>34</v>
      </c>
      <c r="E13" s="58" t="s">
        <v>173</v>
      </c>
      <c r="F13" s="58" t="s">
        <v>35</v>
      </c>
      <c r="G13" s="6">
        <v>30.17</v>
      </c>
      <c r="H13" s="6">
        <v>30.91</v>
      </c>
      <c r="I13" s="6">
        <v>30.52</v>
      </c>
      <c r="J13" s="6">
        <v>30.4</v>
      </c>
      <c r="K13" s="6"/>
      <c r="L13" s="6"/>
      <c r="M13" s="21">
        <f t="shared" si="0"/>
        <v>122</v>
      </c>
      <c r="N13" s="50">
        <f t="shared" si="1"/>
        <v>-122</v>
      </c>
      <c r="O13" s="22">
        <f>IF(M13&gt;0,RANK(N13,N:N),0)</f>
        <v>5</v>
      </c>
    </row>
    <row r="14" spans="1:15" ht="13.5" customHeight="1">
      <c r="A14" s="66">
        <v>142</v>
      </c>
      <c r="B14" s="67" t="s">
        <v>19</v>
      </c>
      <c r="C14" s="67" t="s">
        <v>162</v>
      </c>
      <c r="D14" s="59" t="s">
        <v>82</v>
      </c>
      <c r="E14" s="60" t="s">
        <v>83</v>
      </c>
      <c r="F14" s="58" t="s">
        <v>35</v>
      </c>
      <c r="G14" s="6">
        <v>30.37</v>
      </c>
      <c r="H14" s="6">
        <v>30.57</v>
      </c>
      <c r="I14" s="6">
        <v>30.09</v>
      </c>
      <c r="J14" s="6">
        <v>31.01</v>
      </c>
      <c r="K14" s="6"/>
      <c r="L14" s="6"/>
      <c r="M14" s="21">
        <f t="shared" si="0"/>
        <v>122.04</v>
      </c>
      <c r="N14" s="50">
        <f t="shared" si="1"/>
        <v>-122.04</v>
      </c>
      <c r="O14" s="22">
        <f>IF(M14&gt;0,RANK(N14,N:N),0)</f>
        <v>6</v>
      </c>
    </row>
    <row r="15" spans="1:15" ht="13.5" customHeight="1">
      <c r="A15" s="66">
        <v>179</v>
      </c>
      <c r="B15" s="67" t="s">
        <v>19</v>
      </c>
      <c r="C15" s="67" t="s">
        <v>162</v>
      </c>
      <c r="D15" s="58" t="s">
        <v>169</v>
      </c>
      <c r="E15" s="58" t="s">
        <v>170</v>
      </c>
      <c r="F15" s="58" t="s">
        <v>35</v>
      </c>
      <c r="G15" s="6">
        <v>30.76</v>
      </c>
      <c r="H15" s="6">
        <v>31.06</v>
      </c>
      <c r="I15" s="6">
        <v>30.4</v>
      </c>
      <c r="J15" s="6">
        <v>30.45</v>
      </c>
      <c r="K15" s="6"/>
      <c r="L15" s="6"/>
      <c r="M15" s="21">
        <f t="shared" si="0"/>
        <v>122.67</v>
      </c>
      <c r="N15" s="50">
        <f t="shared" si="1"/>
        <v>-122.67</v>
      </c>
      <c r="O15" s="22">
        <f>IF(M15&gt;0,RANK(N15,N:N),0)</f>
        <v>7</v>
      </c>
    </row>
    <row r="16" spans="1:15" ht="13.5" customHeight="1">
      <c r="A16" s="66">
        <v>176</v>
      </c>
      <c r="B16" s="67" t="s">
        <v>19</v>
      </c>
      <c r="C16" s="67" t="s">
        <v>162</v>
      </c>
      <c r="D16" s="58" t="s">
        <v>166</v>
      </c>
      <c r="E16" s="58" t="s">
        <v>119</v>
      </c>
      <c r="F16" s="58" t="s">
        <v>35</v>
      </c>
      <c r="G16" s="6">
        <v>31.17</v>
      </c>
      <c r="H16" s="6">
        <v>30.57</v>
      </c>
      <c r="I16" s="6">
        <v>30.6</v>
      </c>
      <c r="J16" s="6">
        <v>30.61</v>
      </c>
      <c r="K16" s="6"/>
      <c r="L16" s="6"/>
      <c r="M16" s="21">
        <f t="shared" si="0"/>
        <v>122.95</v>
      </c>
      <c r="N16" s="50">
        <f t="shared" si="1"/>
        <v>-122.95</v>
      </c>
      <c r="O16" s="22">
        <f>IF(M16&gt;0,RANK(N16,N:N),0)</f>
        <v>8</v>
      </c>
    </row>
    <row r="17" spans="1:15" ht="13.5" customHeight="1">
      <c r="A17" s="66">
        <v>177</v>
      </c>
      <c r="B17" s="67" t="s">
        <v>19</v>
      </c>
      <c r="C17" s="67" t="s">
        <v>162</v>
      </c>
      <c r="D17" s="59" t="s">
        <v>167</v>
      </c>
      <c r="E17" s="60" t="s">
        <v>72</v>
      </c>
      <c r="F17" s="60" t="s">
        <v>35</v>
      </c>
      <c r="G17" s="6">
        <v>30.61</v>
      </c>
      <c r="H17" s="6">
        <v>31.01</v>
      </c>
      <c r="I17" s="6">
        <v>30.77</v>
      </c>
      <c r="J17" s="6">
        <v>30.6</v>
      </c>
      <c r="K17" s="6"/>
      <c r="L17" s="6"/>
      <c r="M17" s="21">
        <f t="shared" si="0"/>
        <v>122.99</v>
      </c>
      <c r="N17" s="50">
        <f t="shared" si="1"/>
        <v>-122.99</v>
      </c>
      <c r="O17" s="22">
        <f>IF(M17&gt;0,RANK(N17,N:N),0)</f>
        <v>9</v>
      </c>
    </row>
    <row r="18" spans="1:15" ht="13.5" customHeight="1">
      <c r="A18" s="66">
        <v>174</v>
      </c>
      <c r="B18" s="67" t="s">
        <v>19</v>
      </c>
      <c r="C18" s="67" t="s">
        <v>162</v>
      </c>
      <c r="D18" s="59" t="s">
        <v>163</v>
      </c>
      <c r="E18" s="60" t="s">
        <v>164</v>
      </c>
      <c r="F18" s="58" t="s">
        <v>35</v>
      </c>
      <c r="G18" s="6">
        <v>31.09</v>
      </c>
      <c r="H18" s="6">
        <v>31</v>
      </c>
      <c r="I18" s="6">
        <v>30.22</v>
      </c>
      <c r="J18" s="6">
        <v>31.06</v>
      </c>
      <c r="K18" s="6"/>
      <c r="L18" s="6"/>
      <c r="M18" s="21">
        <f t="shared" si="0"/>
        <v>123.37</v>
      </c>
      <c r="N18" s="50">
        <f t="shared" si="1"/>
        <v>-123.37</v>
      </c>
      <c r="O18" s="22">
        <f>IF(M18&gt;0,RANK(N18,N:N),0)</f>
        <v>10</v>
      </c>
    </row>
    <row r="19" spans="1:15" ht="13.5" customHeight="1">
      <c r="A19" s="66">
        <v>175</v>
      </c>
      <c r="B19" s="67" t="s">
        <v>19</v>
      </c>
      <c r="C19" s="67" t="s">
        <v>162</v>
      </c>
      <c r="D19" s="59" t="s">
        <v>165</v>
      </c>
      <c r="E19" s="60" t="s">
        <v>89</v>
      </c>
      <c r="F19" s="58" t="s">
        <v>35</v>
      </c>
      <c r="G19" s="6">
        <v>31.23</v>
      </c>
      <c r="H19" s="6">
        <v>31.02</v>
      </c>
      <c r="I19" s="6">
        <v>31.01</v>
      </c>
      <c r="J19" s="6">
        <v>30.66</v>
      </c>
      <c r="K19" s="6"/>
      <c r="L19" s="6"/>
      <c r="M19" s="21">
        <f t="shared" si="0"/>
        <v>123.92</v>
      </c>
      <c r="N19" s="50">
        <f t="shared" si="1"/>
        <v>-123.92</v>
      </c>
      <c r="O19" s="22">
        <f>IF(M19&gt;0,RANK(N19,N:N),0)</f>
        <v>11</v>
      </c>
    </row>
    <row r="20" spans="1:15" ht="13.5" customHeight="1">
      <c r="A20" s="66">
        <v>180</v>
      </c>
      <c r="B20" s="67" t="s">
        <v>19</v>
      </c>
      <c r="C20" s="67" t="s">
        <v>162</v>
      </c>
      <c r="D20" s="61" t="s">
        <v>171</v>
      </c>
      <c r="E20" s="60" t="s">
        <v>69</v>
      </c>
      <c r="F20" s="60" t="s">
        <v>35</v>
      </c>
      <c r="G20" s="6">
        <v>31.32</v>
      </c>
      <c r="H20" s="6">
        <v>30.51</v>
      </c>
      <c r="I20" s="6">
        <v>30.68</v>
      </c>
      <c r="J20" s="6">
        <v>31.46</v>
      </c>
      <c r="K20" s="6"/>
      <c r="L20" s="6"/>
      <c r="M20" s="21">
        <f t="shared" si="0"/>
        <v>123.97</v>
      </c>
      <c r="N20" s="50">
        <f t="shared" si="1"/>
        <v>-123.97</v>
      </c>
      <c r="O20" s="22">
        <f>IF(M20&gt;0,RANK(N20,N:N),0)</f>
        <v>12</v>
      </c>
    </row>
    <row r="21" ht="13.5" customHeight="1">
      <c r="A21" s="36"/>
    </row>
    <row r="22" ht="13.5" customHeight="1">
      <c r="A22" s="36"/>
    </row>
    <row r="23" ht="13.5" customHeight="1">
      <c r="A23" s="36"/>
    </row>
    <row r="24" ht="13.5" customHeight="1">
      <c r="A24" s="36"/>
    </row>
    <row r="25" ht="13.5" customHeight="1">
      <c r="A25" s="36"/>
    </row>
    <row r="26" ht="13.5" customHeight="1">
      <c r="A26" s="36"/>
    </row>
    <row r="27" ht="13.5" customHeight="1">
      <c r="A27" s="36"/>
    </row>
    <row r="28" ht="13.5" customHeight="1">
      <c r="A28" s="36"/>
    </row>
    <row r="29" ht="13.5" customHeight="1">
      <c r="A29" s="36"/>
    </row>
    <row r="30" ht="13.5" customHeight="1">
      <c r="A30" s="36"/>
    </row>
    <row r="31" ht="13.5" customHeight="1">
      <c r="A31" s="36"/>
    </row>
    <row r="32" ht="13.5" customHeight="1">
      <c r="A32" s="36"/>
    </row>
    <row r="33" ht="13.5" customHeight="1">
      <c r="A33" s="36"/>
    </row>
    <row r="34" ht="13.5" customHeight="1">
      <c r="A34" s="36"/>
    </row>
    <row r="35" ht="13.5" customHeight="1">
      <c r="A35" s="36"/>
    </row>
    <row r="36" ht="13.5" customHeight="1">
      <c r="A36" s="36"/>
    </row>
    <row r="37" ht="12.75">
      <c r="A37" s="36"/>
    </row>
    <row r="38" ht="12.75">
      <c r="A38" s="36"/>
    </row>
    <row r="39" ht="12.75">
      <c r="A39" s="36"/>
    </row>
    <row r="40" ht="12.75">
      <c r="A40" s="36"/>
    </row>
    <row r="41" ht="12.75">
      <c r="A41" s="36"/>
    </row>
    <row r="42" ht="12.75">
      <c r="A42" s="36"/>
    </row>
    <row r="43" ht="12.75">
      <c r="A43" s="36"/>
    </row>
    <row r="44" ht="12.75">
      <c r="A44" s="36"/>
    </row>
    <row r="45" ht="12.75">
      <c r="A45" s="36"/>
    </row>
    <row r="46" ht="12.75">
      <c r="A46" s="36"/>
    </row>
    <row r="47" ht="12.75">
      <c r="A47" s="36"/>
    </row>
    <row r="48" ht="12.75">
      <c r="A48" s="36"/>
    </row>
    <row r="49" ht="12.75">
      <c r="A49" s="36"/>
    </row>
    <row r="50" ht="12.75">
      <c r="A50" s="36"/>
    </row>
    <row r="51" ht="12.75">
      <c r="A51" s="36"/>
    </row>
    <row r="52" ht="12.75">
      <c r="A52" s="36"/>
    </row>
    <row r="53" ht="12.75">
      <c r="A53" s="36"/>
    </row>
    <row r="54" ht="12.75">
      <c r="A54" s="36"/>
    </row>
    <row r="55" ht="12.75">
      <c r="A55" s="36"/>
    </row>
    <row r="56" ht="12.75">
      <c r="A56" s="36"/>
    </row>
    <row r="57" ht="12.75">
      <c r="A57" s="36"/>
    </row>
    <row r="58" ht="12.75">
      <c r="A58" s="36"/>
    </row>
    <row r="59" ht="12.75">
      <c r="A59" s="36"/>
    </row>
    <row r="60" ht="12.75">
      <c r="A60" s="36"/>
    </row>
    <row r="61" ht="12.75">
      <c r="A61" s="36"/>
    </row>
    <row r="62" ht="12.75">
      <c r="A62" s="36"/>
    </row>
    <row r="63" ht="12.75">
      <c r="A63" s="36"/>
    </row>
    <row r="64" ht="12.75">
      <c r="A64" s="36"/>
    </row>
    <row r="65" ht="12.75">
      <c r="A65" s="36"/>
    </row>
    <row r="66" ht="12.75">
      <c r="A66" s="36"/>
    </row>
  </sheetData>
  <autoFilter ref="A8:P36"/>
  <printOptions/>
  <pageMargins left="0.3937007874015748" right="0.1968503937007874" top="0.69" bottom="0.5511811023622047" header="0.46" footer="0.15748031496062992"/>
  <pageSetup fitToHeight="5" fitToWidth="1" horizontalDpi="300" verticalDpi="300" orientation="landscape" paperSize="9" scale="97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P27"/>
  <sheetViews>
    <sheetView workbookViewId="0" topLeftCell="A1">
      <pane xSplit="5" ySplit="7" topLeftCell="H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E16" sqref="E16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4" customWidth="1"/>
  </cols>
  <sheetData>
    <row r="1" spans="1:16" s="8" customFormat="1" ht="30">
      <c r="A1" s="15" t="s">
        <v>28</v>
      </c>
      <c r="B1" s="15"/>
      <c r="C1" s="15"/>
      <c r="D1" s="16"/>
      <c r="E1" s="7"/>
      <c r="F1" s="7"/>
      <c r="G1" s="7"/>
      <c r="H1" s="7"/>
      <c r="I1" s="7"/>
      <c r="J1" s="7"/>
      <c r="K1" s="7"/>
      <c r="L1" s="7"/>
      <c r="M1" s="7"/>
      <c r="N1" s="7"/>
      <c r="O1" s="17"/>
      <c r="P1" s="24"/>
    </row>
    <row r="2" spans="1:16" s="8" customFormat="1" ht="30">
      <c r="A2" s="15" t="s">
        <v>23</v>
      </c>
      <c r="B2" s="15"/>
      <c r="C2" s="15"/>
      <c r="D2" s="18"/>
      <c r="E2" s="7"/>
      <c r="F2" s="7"/>
      <c r="G2" s="7"/>
      <c r="H2" s="7"/>
      <c r="I2" s="7"/>
      <c r="J2" s="7"/>
      <c r="K2" s="7"/>
      <c r="L2" s="7"/>
      <c r="M2" s="7"/>
      <c r="N2" s="7"/>
      <c r="O2" s="17"/>
      <c r="P2" s="24"/>
    </row>
    <row r="3" spans="4:16" s="8" customFormat="1" ht="9.75" customHeight="1">
      <c r="D3" s="9"/>
      <c r="O3" s="10"/>
      <c r="P3" s="24"/>
    </row>
    <row r="4" spans="1:13" ht="15" customHeight="1">
      <c r="A4" s="56" t="s">
        <v>17</v>
      </c>
      <c r="B4" s="12"/>
      <c r="C4" s="12"/>
      <c r="D4" s="11"/>
      <c r="E4" s="12"/>
      <c r="F4" s="12"/>
      <c r="G4" s="52">
        <v>1</v>
      </c>
      <c r="H4" s="52">
        <v>1</v>
      </c>
      <c r="I4" s="52">
        <v>1</v>
      </c>
      <c r="J4" s="52">
        <v>1</v>
      </c>
      <c r="K4" s="52">
        <v>0</v>
      </c>
      <c r="L4" s="53">
        <v>0</v>
      </c>
      <c r="M4" s="7"/>
    </row>
    <row r="5" spans="1:12" ht="16.5" customHeight="1">
      <c r="A5" s="14" t="s">
        <v>0</v>
      </c>
      <c r="B5" s="16"/>
      <c r="C5" s="16"/>
      <c r="D5" s="7"/>
      <c r="E5" s="7"/>
      <c r="F5" s="7"/>
      <c r="G5" s="30">
        <f aca="true" t="shared" si="0" ref="G5:L5">MIN(G9:G27)</f>
        <v>28.9</v>
      </c>
      <c r="H5" s="30">
        <f t="shared" si="0"/>
        <v>29.09</v>
      </c>
      <c r="I5" s="30">
        <f t="shared" si="0"/>
        <v>29.2</v>
      </c>
      <c r="J5" s="30">
        <f t="shared" si="0"/>
        <v>29.19</v>
      </c>
      <c r="K5" s="30">
        <f t="shared" si="0"/>
        <v>0</v>
      </c>
      <c r="L5" s="32">
        <f t="shared" si="0"/>
        <v>0</v>
      </c>
    </row>
    <row r="6" spans="1:12" ht="18" customHeight="1">
      <c r="A6" s="14"/>
      <c r="B6" s="16"/>
      <c r="C6" s="16"/>
      <c r="D6" s="7"/>
      <c r="E6" s="51" t="s">
        <v>25</v>
      </c>
      <c r="F6" s="54">
        <f>MIN(G9:L27)</f>
        <v>28.9</v>
      </c>
      <c r="G6" s="31"/>
      <c r="H6" s="31"/>
      <c r="I6" s="31"/>
      <c r="J6" s="31"/>
      <c r="K6" s="31"/>
      <c r="L6" s="33"/>
    </row>
    <row r="7" spans="1:16" s="1" customFormat="1" ht="38.25">
      <c r="A7" s="26" t="s">
        <v>1</v>
      </c>
      <c r="B7" s="27" t="s">
        <v>14</v>
      </c>
      <c r="C7" s="27" t="s">
        <v>15</v>
      </c>
      <c r="D7" s="28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29" t="s">
        <v>9</v>
      </c>
      <c r="N7" s="4"/>
      <c r="O7" s="34" t="s">
        <v>10</v>
      </c>
      <c r="P7" s="35" t="s">
        <v>16</v>
      </c>
    </row>
    <row r="8" spans="1:12" ht="22.5" customHeight="1">
      <c r="A8" s="8"/>
      <c r="B8" s="8"/>
      <c r="C8" s="8"/>
      <c r="D8" s="9"/>
      <c r="E8" s="8"/>
      <c r="F8" s="8"/>
      <c r="G8" s="13"/>
      <c r="H8" s="13"/>
      <c r="I8" s="13"/>
      <c r="J8" s="13"/>
      <c r="K8" s="13"/>
      <c r="L8" s="13"/>
    </row>
    <row r="9" spans="1:15" ht="13.5" customHeight="1">
      <c r="A9" s="68">
        <v>360</v>
      </c>
      <c r="B9" s="67" t="s">
        <v>20</v>
      </c>
      <c r="C9" s="67" t="s">
        <v>162</v>
      </c>
      <c r="D9" s="59" t="s">
        <v>55</v>
      </c>
      <c r="E9" s="60" t="s">
        <v>134</v>
      </c>
      <c r="F9" s="60" t="s">
        <v>35</v>
      </c>
      <c r="G9" s="6">
        <v>29.44</v>
      </c>
      <c r="H9" s="6">
        <v>29.09</v>
      </c>
      <c r="I9" s="6">
        <v>29.66</v>
      </c>
      <c r="J9" s="6">
        <v>29.19</v>
      </c>
      <c r="K9" s="6"/>
      <c r="L9" s="6"/>
      <c r="M9" s="21">
        <f aca="true" t="shared" si="1" ref="M9:M27">(G9*$G$4+H9*$H$4+I9*$I$4+J9*$J$4+K9*$K$4+L9*$L$4)</f>
        <v>117.38</v>
      </c>
      <c r="N9" s="21">
        <f aca="true" t="shared" si="2" ref="N9:N27">IF(M9&gt;0,M9*-1,-1000)</f>
        <v>-117.38</v>
      </c>
      <c r="O9" s="22">
        <f aca="true" t="shared" si="3" ref="O9:O27">IF(M9&gt;0,RANK(N9,N$1:N$65536),0)</f>
        <v>3</v>
      </c>
    </row>
    <row r="10" spans="1:15" ht="13.5" customHeight="1">
      <c r="A10" s="68">
        <v>362</v>
      </c>
      <c r="B10" s="67" t="s">
        <v>20</v>
      </c>
      <c r="C10" s="67" t="s">
        <v>162</v>
      </c>
      <c r="D10" s="58" t="s">
        <v>67</v>
      </c>
      <c r="E10" s="58" t="s">
        <v>104</v>
      </c>
      <c r="F10" s="58" t="s">
        <v>35</v>
      </c>
      <c r="G10" s="6">
        <v>28.99</v>
      </c>
      <c r="H10" s="6">
        <v>29.54</v>
      </c>
      <c r="I10" s="6">
        <v>29.2</v>
      </c>
      <c r="J10" s="6">
        <v>29.59</v>
      </c>
      <c r="K10" s="6"/>
      <c r="L10" s="6"/>
      <c r="M10" s="21">
        <f t="shared" si="1"/>
        <v>117.32</v>
      </c>
      <c r="N10" s="21">
        <f t="shared" si="2"/>
        <v>-117.32</v>
      </c>
      <c r="O10" s="22">
        <f t="shared" si="3"/>
        <v>2</v>
      </c>
    </row>
    <row r="11" spans="1:15" ht="13.5" customHeight="1">
      <c r="A11" s="68">
        <v>364</v>
      </c>
      <c r="B11" s="67" t="s">
        <v>20</v>
      </c>
      <c r="C11" s="67" t="s">
        <v>162</v>
      </c>
      <c r="D11" s="58" t="s">
        <v>57</v>
      </c>
      <c r="E11" s="58" t="s">
        <v>99</v>
      </c>
      <c r="F11" s="58" t="s">
        <v>35</v>
      </c>
      <c r="G11" s="6">
        <v>28.9</v>
      </c>
      <c r="H11" s="6">
        <v>29.49</v>
      </c>
      <c r="I11" s="6">
        <v>29.29</v>
      </c>
      <c r="J11" s="6">
        <v>29.59</v>
      </c>
      <c r="K11" s="6"/>
      <c r="L11" s="6"/>
      <c r="M11" s="21">
        <f t="shared" si="1"/>
        <v>117.27</v>
      </c>
      <c r="N11" s="21">
        <f t="shared" si="2"/>
        <v>-117.27</v>
      </c>
      <c r="O11" s="22">
        <f t="shared" si="3"/>
        <v>1</v>
      </c>
    </row>
    <row r="12" spans="1:15" ht="13.5" customHeight="1">
      <c r="A12" s="47"/>
      <c r="B12" s="39"/>
      <c r="C12" s="39"/>
      <c r="D12" s="37"/>
      <c r="E12" s="37"/>
      <c r="F12" s="37"/>
      <c r="G12" s="6"/>
      <c r="H12" s="6"/>
      <c r="I12" s="6"/>
      <c r="J12" s="6"/>
      <c r="K12" s="6"/>
      <c r="L12" s="6"/>
      <c r="M12" s="21">
        <f t="shared" si="1"/>
        <v>0</v>
      </c>
      <c r="N12" s="21">
        <f t="shared" si="2"/>
        <v>-1000</v>
      </c>
      <c r="O12" s="22">
        <f t="shared" si="3"/>
        <v>0</v>
      </c>
    </row>
    <row r="13" spans="1:15" ht="13.5" customHeight="1">
      <c r="A13" s="47"/>
      <c r="B13" s="39"/>
      <c r="C13" s="48"/>
      <c r="D13" s="46"/>
      <c r="E13" s="46"/>
      <c r="F13" s="46"/>
      <c r="G13" s="6"/>
      <c r="H13" s="6"/>
      <c r="I13" s="6"/>
      <c r="J13" s="6"/>
      <c r="K13" s="6"/>
      <c r="L13" s="6"/>
      <c r="M13" s="21">
        <f t="shared" si="1"/>
        <v>0</v>
      </c>
      <c r="N13" s="21">
        <f t="shared" si="2"/>
        <v>-1000</v>
      </c>
      <c r="O13" s="22">
        <f t="shared" si="3"/>
        <v>0</v>
      </c>
    </row>
    <row r="14" spans="1:15" ht="13.5" customHeight="1">
      <c r="A14" s="47"/>
      <c r="B14" s="43"/>
      <c r="C14" s="39"/>
      <c r="D14" s="44"/>
      <c r="E14" s="42"/>
      <c r="F14" s="42"/>
      <c r="G14" s="6"/>
      <c r="H14" s="6"/>
      <c r="I14" s="6"/>
      <c r="J14" s="6"/>
      <c r="K14" s="6"/>
      <c r="L14" s="6"/>
      <c r="M14" s="21">
        <f t="shared" si="1"/>
        <v>0</v>
      </c>
      <c r="N14" s="21">
        <f t="shared" si="2"/>
        <v>-1000</v>
      </c>
      <c r="O14" s="22">
        <f t="shared" si="3"/>
        <v>0</v>
      </c>
    </row>
    <row r="15" spans="1:15" ht="13.5" customHeight="1">
      <c r="A15" s="47"/>
      <c r="B15" s="49"/>
      <c r="C15" s="39"/>
      <c r="D15" s="37"/>
      <c r="E15" s="37"/>
      <c r="F15" s="37"/>
      <c r="G15" s="6"/>
      <c r="H15" s="6"/>
      <c r="I15" s="6"/>
      <c r="J15" s="6"/>
      <c r="K15" s="6"/>
      <c r="L15" s="6"/>
      <c r="M15" s="21">
        <f t="shared" si="1"/>
        <v>0</v>
      </c>
      <c r="N15" s="21">
        <f t="shared" si="2"/>
        <v>-1000</v>
      </c>
      <c r="O15" s="22">
        <f t="shared" si="3"/>
        <v>0</v>
      </c>
    </row>
    <row r="16" spans="1:15" ht="13.5" customHeight="1">
      <c r="A16" s="47"/>
      <c r="B16" s="39"/>
      <c r="C16" s="39"/>
      <c r="D16" s="45"/>
      <c r="E16" s="46"/>
      <c r="F16" s="46"/>
      <c r="G16" s="6"/>
      <c r="H16" s="6"/>
      <c r="I16" s="6"/>
      <c r="J16" s="6"/>
      <c r="K16" s="6"/>
      <c r="L16" s="6"/>
      <c r="M16" s="21">
        <f t="shared" si="1"/>
        <v>0</v>
      </c>
      <c r="N16" s="21">
        <f t="shared" si="2"/>
        <v>-1000</v>
      </c>
      <c r="O16" s="22">
        <f t="shared" si="3"/>
        <v>0</v>
      </c>
    </row>
    <row r="17" spans="1:15" ht="13.5" customHeight="1">
      <c r="A17" s="23"/>
      <c r="B17" s="25"/>
      <c r="C17" s="25"/>
      <c r="D17" s="20"/>
      <c r="E17" s="20"/>
      <c r="F17" s="19"/>
      <c r="G17" s="6"/>
      <c r="H17" s="6"/>
      <c r="I17" s="6"/>
      <c r="J17" s="6"/>
      <c r="K17" s="6"/>
      <c r="L17" s="6"/>
      <c r="M17" s="21">
        <f t="shared" si="1"/>
        <v>0</v>
      </c>
      <c r="N17" s="21">
        <f t="shared" si="2"/>
        <v>-1000</v>
      </c>
      <c r="O17" s="22">
        <f t="shared" si="3"/>
        <v>0</v>
      </c>
    </row>
    <row r="18" spans="1:15" ht="13.5" customHeight="1">
      <c r="A18" s="23"/>
      <c r="B18" s="25"/>
      <c r="C18" s="25"/>
      <c r="D18" s="20"/>
      <c r="E18" s="20"/>
      <c r="F18" s="19"/>
      <c r="G18" s="6"/>
      <c r="H18" s="6"/>
      <c r="I18" s="6"/>
      <c r="J18" s="6"/>
      <c r="K18" s="6"/>
      <c r="L18" s="6"/>
      <c r="M18" s="21">
        <f t="shared" si="1"/>
        <v>0</v>
      </c>
      <c r="N18" s="21">
        <f t="shared" si="2"/>
        <v>-1000</v>
      </c>
      <c r="O18" s="22">
        <f t="shared" si="3"/>
        <v>0</v>
      </c>
    </row>
    <row r="19" spans="1:15" ht="13.5" customHeight="1">
      <c r="A19" s="23"/>
      <c r="B19" s="25"/>
      <c r="C19" s="25"/>
      <c r="D19" s="20"/>
      <c r="E19" s="20"/>
      <c r="F19" s="19"/>
      <c r="G19" s="6"/>
      <c r="H19" s="6"/>
      <c r="I19" s="6"/>
      <c r="J19" s="6"/>
      <c r="K19" s="6"/>
      <c r="L19" s="6"/>
      <c r="M19" s="21">
        <f t="shared" si="1"/>
        <v>0</v>
      </c>
      <c r="N19" s="21">
        <f t="shared" si="2"/>
        <v>-1000</v>
      </c>
      <c r="O19" s="22">
        <f t="shared" si="3"/>
        <v>0</v>
      </c>
    </row>
    <row r="20" spans="1:15" ht="13.5" customHeight="1">
      <c r="A20" s="23"/>
      <c r="B20" s="25"/>
      <c r="C20" s="25"/>
      <c r="D20" s="20"/>
      <c r="E20" s="20"/>
      <c r="F20" s="19"/>
      <c r="G20" s="6"/>
      <c r="H20" s="6"/>
      <c r="I20" s="6"/>
      <c r="J20" s="6"/>
      <c r="K20" s="6"/>
      <c r="L20" s="6"/>
      <c r="M20" s="21">
        <f t="shared" si="1"/>
        <v>0</v>
      </c>
      <c r="N20" s="21">
        <f t="shared" si="2"/>
        <v>-1000</v>
      </c>
      <c r="O20" s="22">
        <f t="shared" si="3"/>
        <v>0</v>
      </c>
    </row>
    <row r="21" spans="1:15" ht="13.5" customHeight="1">
      <c r="A21" s="23"/>
      <c r="B21" s="25"/>
      <c r="C21" s="25"/>
      <c r="D21" s="20"/>
      <c r="E21" s="20"/>
      <c r="F21" s="19"/>
      <c r="G21" s="6"/>
      <c r="H21" s="6"/>
      <c r="I21" s="6"/>
      <c r="J21" s="6"/>
      <c r="K21" s="6"/>
      <c r="L21" s="6"/>
      <c r="M21" s="21">
        <f t="shared" si="1"/>
        <v>0</v>
      </c>
      <c r="N21" s="21">
        <f t="shared" si="2"/>
        <v>-1000</v>
      </c>
      <c r="O21" s="22">
        <f t="shared" si="3"/>
        <v>0</v>
      </c>
    </row>
    <row r="22" spans="1:15" ht="13.5" customHeight="1">
      <c r="A22" s="23"/>
      <c r="B22" s="25"/>
      <c r="C22" s="25"/>
      <c r="D22" s="20"/>
      <c r="E22" s="20"/>
      <c r="F22" s="19"/>
      <c r="G22" s="6"/>
      <c r="H22" s="6"/>
      <c r="I22" s="6"/>
      <c r="J22" s="6"/>
      <c r="K22" s="6"/>
      <c r="L22" s="6"/>
      <c r="M22" s="21">
        <f t="shared" si="1"/>
        <v>0</v>
      </c>
      <c r="N22" s="21">
        <f t="shared" si="2"/>
        <v>-1000</v>
      </c>
      <c r="O22" s="22">
        <f t="shared" si="3"/>
        <v>0</v>
      </c>
    </row>
    <row r="23" spans="1:15" ht="13.5" customHeight="1">
      <c r="A23" s="23"/>
      <c r="B23" s="25"/>
      <c r="C23" s="25"/>
      <c r="D23" s="20"/>
      <c r="E23" s="20"/>
      <c r="F23" s="19"/>
      <c r="G23" s="6"/>
      <c r="H23" s="6"/>
      <c r="I23" s="6"/>
      <c r="J23" s="6"/>
      <c r="K23" s="6"/>
      <c r="L23" s="6"/>
      <c r="M23" s="21">
        <f t="shared" si="1"/>
        <v>0</v>
      </c>
      <c r="N23" s="21">
        <f t="shared" si="2"/>
        <v>-1000</v>
      </c>
      <c r="O23" s="22">
        <f t="shared" si="3"/>
        <v>0</v>
      </c>
    </row>
    <row r="24" spans="1:15" ht="13.5" customHeight="1">
      <c r="A24" s="23"/>
      <c r="B24" s="25"/>
      <c r="C24" s="25"/>
      <c r="D24" s="20"/>
      <c r="E24" s="20"/>
      <c r="F24" s="19"/>
      <c r="G24" s="6"/>
      <c r="H24" s="6"/>
      <c r="I24" s="6"/>
      <c r="J24" s="6"/>
      <c r="K24" s="6"/>
      <c r="L24" s="6"/>
      <c r="M24" s="21">
        <f t="shared" si="1"/>
        <v>0</v>
      </c>
      <c r="N24" s="21">
        <f t="shared" si="2"/>
        <v>-1000</v>
      </c>
      <c r="O24" s="22">
        <f t="shared" si="3"/>
        <v>0</v>
      </c>
    </row>
    <row r="25" spans="1:15" ht="13.5" customHeight="1">
      <c r="A25" s="23"/>
      <c r="B25" s="25"/>
      <c r="C25" s="25"/>
      <c r="D25" s="20"/>
      <c r="E25" s="20"/>
      <c r="F25" s="19"/>
      <c r="G25" s="6"/>
      <c r="H25" s="6"/>
      <c r="I25" s="6"/>
      <c r="J25" s="6"/>
      <c r="K25" s="6"/>
      <c r="L25" s="6"/>
      <c r="M25" s="21">
        <f t="shared" si="1"/>
        <v>0</v>
      </c>
      <c r="N25" s="21">
        <f t="shared" si="2"/>
        <v>-1000</v>
      </c>
      <c r="O25" s="22">
        <f t="shared" si="3"/>
        <v>0</v>
      </c>
    </row>
    <row r="26" spans="1:15" ht="13.5" customHeight="1">
      <c r="A26" s="23"/>
      <c r="B26" s="25"/>
      <c r="C26" s="25"/>
      <c r="D26" s="20"/>
      <c r="E26" s="20"/>
      <c r="F26" s="19"/>
      <c r="G26" s="6"/>
      <c r="H26" s="6"/>
      <c r="I26" s="6"/>
      <c r="J26" s="6"/>
      <c r="K26" s="6"/>
      <c r="L26" s="6"/>
      <c r="M26" s="21">
        <f t="shared" si="1"/>
        <v>0</v>
      </c>
      <c r="N26" s="21">
        <f t="shared" si="2"/>
        <v>-1000</v>
      </c>
      <c r="O26" s="22">
        <f t="shared" si="3"/>
        <v>0</v>
      </c>
    </row>
    <row r="27" spans="1:15" ht="13.5" customHeight="1">
      <c r="A27" s="23"/>
      <c r="B27" s="25"/>
      <c r="C27" s="25"/>
      <c r="D27" s="20"/>
      <c r="E27" s="20"/>
      <c r="F27" s="19"/>
      <c r="G27" s="6"/>
      <c r="H27" s="6"/>
      <c r="I27" s="6"/>
      <c r="J27" s="6"/>
      <c r="K27" s="6"/>
      <c r="L27" s="6"/>
      <c r="M27" s="21">
        <f t="shared" si="1"/>
        <v>0</v>
      </c>
      <c r="N27" s="21">
        <f t="shared" si="2"/>
        <v>-1000</v>
      </c>
      <c r="O27" s="22">
        <f t="shared" si="3"/>
        <v>0</v>
      </c>
    </row>
  </sheetData>
  <autoFilter ref="A8:P27"/>
  <printOptions/>
  <pageMargins left="0.3937007874015748" right="0.1968503937007874" top="0.63" bottom="0.5511811023622047" header="0.4" footer="0.15748031496062992"/>
  <pageSetup fitToHeight="5" fitToWidth="1" horizontalDpi="300" verticalDpi="300" orientation="landscape" paperSize="9" scale="97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P35"/>
  <sheetViews>
    <sheetView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L4" sqref="L4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4" customWidth="1"/>
  </cols>
  <sheetData>
    <row r="1" spans="1:16" s="8" customFormat="1" ht="30">
      <c r="A1" s="15" t="s">
        <v>28</v>
      </c>
      <c r="B1" s="15"/>
      <c r="C1" s="15"/>
      <c r="D1" s="16"/>
      <c r="E1" s="7"/>
      <c r="F1" s="7"/>
      <c r="G1" s="7"/>
      <c r="H1" s="7"/>
      <c r="I1" s="7"/>
      <c r="J1" s="7"/>
      <c r="K1" s="7"/>
      <c r="L1" s="7"/>
      <c r="M1" s="7"/>
      <c r="N1" s="7"/>
      <c r="O1" s="17"/>
      <c r="P1" s="24"/>
    </row>
    <row r="2" spans="1:16" s="8" customFormat="1" ht="30">
      <c r="A2" s="15" t="s">
        <v>26</v>
      </c>
      <c r="B2" s="15"/>
      <c r="C2" s="15"/>
      <c r="D2" s="18"/>
      <c r="E2" s="7"/>
      <c r="F2" s="7"/>
      <c r="G2" s="7"/>
      <c r="H2" s="7"/>
      <c r="I2" s="7"/>
      <c r="J2" s="7"/>
      <c r="K2" s="7"/>
      <c r="L2" s="7"/>
      <c r="M2" s="7"/>
      <c r="N2" s="7"/>
      <c r="O2" s="17"/>
      <c r="P2" s="24"/>
    </row>
    <row r="3" spans="4:16" s="8" customFormat="1" ht="9.75" customHeight="1">
      <c r="D3" s="9"/>
      <c r="O3" s="10"/>
      <c r="P3" s="24"/>
    </row>
    <row r="4" spans="1:13" ht="15" customHeight="1">
      <c r="A4" s="56" t="s">
        <v>17</v>
      </c>
      <c r="B4" s="12"/>
      <c r="C4" s="12"/>
      <c r="D4" s="11"/>
      <c r="E4" s="12"/>
      <c r="F4" s="12"/>
      <c r="G4" s="52">
        <v>1</v>
      </c>
      <c r="H4" s="52">
        <v>1</v>
      </c>
      <c r="I4" s="52">
        <v>1</v>
      </c>
      <c r="J4" s="52">
        <v>1</v>
      </c>
      <c r="K4" s="52">
        <v>0</v>
      </c>
      <c r="L4" s="53">
        <v>0</v>
      </c>
      <c r="M4" s="7"/>
    </row>
    <row r="5" spans="1:12" ht="16.5" customHeight="1">
      <c r="A5" s="14" t="s">
        <v>0</v>
      </c>
      <c r="B5" s="16"/>
      <c r="C5" s="16"/>
      <c r="D5" s="7"/>
      <c r="E5" s="7"/>
      <c r="F5" s="7"/>
      <c r="G5" s="30">
        <f>MIN(G9:G35)</f>
        <v>30.17</v>
      </c>
      <c r="H5" s="30">
        <f>MIN(H9:H35)</f>
        <v>29.75</v>
      </c>
      <c r="I5" s="30">
        <f>MIN(I9:I35)</f>
        <v>29.85</v>
      </c>
      <c r="J5" s="30">
        <f>MIN(J9:J35)</f>
        <v>30.05</v>
      </c>
      <c r="K5" s="30">
        <f>MIN(K9:K35)</f>
        <v>0</v>
      </c>
      <c r="L5" s="32">
        <f>MIN(L9:L35)</f>
        <v>0</v>
      </c>
    </row>
    <row r="6" spans="1:12" ht="18" customHeight="1">
      <c r="A6" s="14"/>
      <c r="B6" s="16"/>
      <c r="C6" s="16"/>
      <c r="D6" s="7"/>
      <c r="E6" s="57" t="s">
        <v>25</v>
      </c>
      <c r="F6" s="54">
        <f>MIN(G9:L35)</f>
        <v>29.75</v>
      </c>
      <c r="G6" s="31"/>
      <c r="H6" s="31"/>
      <c r="I6" s="31"/>
      <c r="J6" s="31"/>
      <c r="K6" s="31"/>
      <c r="L6" s="33"/>
    </row>
    <row r="7" spans="1:16" s="1" customFormat="1" ht="38.25">
      <c r="A7" s="26" t="s">
        <v>1</v>
      </c>
      <c r="B7" s="27" t="s">
        <v>14</v>
      </c>
      <c r="C7" s="27" t="s">
        <v>15</v>
      </c>
      <c r="D7" s="28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29" t="s">
        <v>9</v>
      </c>
      <c r="N7" s="4"/>
      <c r="O7" s="34" t="s">
        <v>10</v>
      </c>
      <c r="P7" s="35" t="s">
        <v>16</v>
      </c>
    </row>
    <row r="8" spans="1:12" ht="22.5" customHeight="1">
      <c r="A8" s="8"/>
      <c r="B8" s="8"/>
      <c r="C8" s="8"/>
      <c r="D8" s="9"/>
      <c r="E8" s="8"/>
      <c r="F8" s="8"/>
      <c r="G8" s="13"/>
      <c r="H8" s="13"/>
      <c r="I8" s="13"/>
      <c r="J8" s="13"/>
      <c r="K8" s="13"/>
      <c r="L8" s="13"/>
    </row>
    <row r="9" spans="1:15" ht="13.5" customHeight="1">
      <c r="A9" s="66">
        <v>126</v>
      </c>
      <c r="B9" s="67" t="s">
        <v>19</v>
      </c>
      <c r="C9" s="67" t="s">
        <v>162</v>
      </c>
      <c r="D9" s="58" t="s">
        <v>60</v>
      </c>
      <c r="E9" s="58" t="s">
        <v>61</v>
      </c>
      <c r="F9" s="58" t="s">
        <v>46</v>
      </c>
      <c r="G9" s="6">
        <v>30.75</v>
      </c>
      <c r="H9" s="6">
        <v>29.75</v>
      </c>
      <c r="I9" s="6">
        <v>30.22</v>
      </c>
      <c r="J9" s="6">
        <v>30.12</v>
      </c>
      <c r="K9" s="6"/>
      <c r="L9" s="6"/>
      <c r="M9" s="21">
        <f>(G9*$G$4+H9*$H$4+I9*$I$4+J9*$J$4+K9*$K$4+L9*$L$4)</f>
        <v>120.84</v>
      </c>
      <c r="N9" s="21">
        <f>IF(M9&gt;0,M9*-1,-1000)</f>
        <v>-120.84</v>
      </c>
      <c r="O9" s="22">
        <f>IF(M9&gt;0,RANK(N9,N:N),0)</f>
        <v>1</v>
      </c>
    </row>
    <row r="10" spans="1:15" ht="13.5" customHeight="1">
      <c r="A10" s="66">
        <v>103</v>
      </c>
      <c r="B10" s="67" t="s">
        <v>19</v>
      </c>
      <c r="C10" s="67" t="s">
        <v>162</v>
      </c>
      <c r="D10" s="58" t="s">
        <v>31</v>
      </c>
      <c r="E10" s="58" t="s">
        <v>32</v>
      </c>
      <c r="F10" s="58" t="s">
        <v>33</v>
      </c>
      <c r="G10" s="6">
        <v>30.43</v>
      </c>
      <c r="H10" s="6">
        <v>30.02</v>
      </c>
      <c r="I10" s="6">
        <v>30.52</v>
      </c>
      <c r="J10" s="6">
        <v>30.05</v>
      </c>
      <c r="K10" s="6"/>
      <c r="L10" s="6"/>
      <c r="M10" s="21">
        <f>(G10*$G$4+H10*$H$4+I10*$I$4+J10*$J$4+K10*$K$4+L10*$L$4)</f>
        <v>121.02</v>
      </c>
      <c r="N10" s="21">
        <f>IF(M10&gt;0,M10*-1,-1000)</f>
        <v>-121.02</v>
      </c>
      <c r="O10" s="22">
        <f>IF(M10&gt;0,RANK(N10,N:N),0)</f>
        <v>2</v>
      </c>
    </row>
    <row r="11" spans="1:15" ht="13.5" customHeight="1">
      <c r="A11" s="66">
        <v>117</v>
      </c>
      <c r="B11" s="67" t="s">
        <v>19</v>
      </c>
      <c r="C11" s="67" t="s">
        <v>162</v>
      </c>
      <c r="D11" s="58" t="s">
        <v>53</v>
      </c>
      <c r="E11" s="58" t="s">
        <v>54</v>
      </c>
      <c r="F11" s="58" t="s">
        <v>46</v>
      </c>
      <c r="G11" s="6">
        <v>30.36</v>
      </c>
      <c r="H11" s="6">
        <v>30.32</v>
      </c>
      <c r="I11" s="6">
        <v>29.85</v>
      </c>
      <c r="J11" s="6">
        <v>30.61</v>
      </c>
      <c r="K11" s="6"/>
      <c r="L11" s="6"/>
      <c r="M11" s="21">
        <f>(G11*$G$4+H11*$H$4+I11*$I$4+J11*$J$4+K11*$K$4+L11*$L$4)</f>
        <v>121.14</v>
      </c>
      <c r="N11" s="21">
        <f>IF(M11&gt;0,M11*-1,-1000)</f>
        <v>-121.14</v>
      </c>
      <c r="O11" s="22">
        <f>IF(M11&gt;0,RANK(N11,N:N),0)</f>
        <v>3</v>
      </c>
    </row>
    <row r="12" spans="1:15" ht="13.5" customHeight="1">
      <c r="A12" s="66">
        <v>149</v>
      </c>
      <c r="B12" s="67" t="s">
        <v>19</v>
      </c>
      <c r="C12" s="67" t="s">
        <v>162</v>
      </c>
      <c r="D12" s="59" t="s">
        <v>87</v>
      </c>
      <c r="E12" s="60" t="s">
        <v>86</v>
      </c>
      <c r="F12" s="58" t="s">
        <v>30</v>
      </c>
      <c r="G12" s="6">
        <v>30.62</v>
      </c>
      <c r="H12" s="6">
        <v>30.27</v>
      </c>
      <c r="I12" s="6">
        <v>30.01</v>
      </c>
      <c r="J12" s="6">
        <v>30.63</v>
      </c>
      <c r="K12" s="6"/>
      <c r="L12" s="6"/>
      <c r="M12" s="21">
        <f>(G12*$G$4+H12*$H$4+I12*$I$4+J12*$J$4+K12*$K$4+L12*$L$4)</f>
        <v>121.53</v>
      </c>
      <c r="N12" s="21">
        <f>IF(M12&gt;0,M12*-1,-1000)</f>
        <v>-121.53</v>
      </c>
      <c r="O12" s="22">
        <f>IF(M12&gt;0,RANK(N12,N:N),0)</f>
        <v>4</v>
      </c>
    </row>
    <row r="13" spans="1:15" ht="13.5" customHeight="1">
      <c r="A13" s="66">
        <v>110</v>
      </c>
      <c r="B13" s="67" t="s">
        <v>19</v>
      </c>
      <c r="C13" s="67" t="s">
        <v>162</v>
      </c>
      <c r="D13" s="58" t="s">
        <v>44</v>
      </c>
      <c r="E13" s="58" t="s">
        <v>45</v>
      </c>
      <c r="F13" s="58" t="s">
        <v>33</v>
      </c>
      <c r="G13" s="6">
        <v>30.36</v>
      </c>
      <c r="H13" s="6">
        <v>30.72</v>
      </c>
      <c r="I13" s="6">
        <v>29.93</v>
      </c>
      <c r="J13" s="6">
        <v>30.55</v>
      </c>
      <c r="K13" s="6"/>
      <c r="L13" s="6"/>
      <c r="M13" s="21">
        <f>(G13*$G$4+H13*$H$4+I13*$I$4+J13*$J$4+K13*$K$4+L13*$L$4)</f>
        <v>121.56</v>
      </c>
      <c r="N13" s="21">
        <f>IF(M13&gt;0,M13*-1,-1000)</f>
        <v>-121.56</v>
      </c>
      <c r="O13" s="22">
        <f>IF(M13&gt;0,RANK(N13,N:N),0)</f>
        <v>5</v>
      </c>
    </row>
    <row r="14" spans="1:15" ht="13.5" customHeight="1">
      <c r="A14" s="66">
        <v>107</v>
      </c>
      <c r="B14" s="67" t="s">
        <v>19</v>
      </c>
      <c r="C14" s="67" t="s">
        <v>162</v>
      </c>
      <c r="D14" s="58" t="s">
        <v>39</v>
      </c>
      <c r="E14" s="58" t="s">
        <v>40</v>
      </c>
      <c r="F14" s="58" t="s">
        <v>41</v>
      </c>
      <c r="G14" s="6">
        <v>30.82</v>
      </c>
      <c r="H14" s="6">
        <v>30.13</v>
      </c>
      <c r="I14" s="6">
        <v>30.44</v>
      </c>
      <c r="J14" s="6">
        <v>30.2</v>
      </c>
      <c r="K14" s="6"/>
      <c r="L14" s="6"/>
      <c r="M14" s="21">
        <f>(G14*$G$4+H14*$H$4+I14*$I$4+J14*$J$4+K14*$K$4+L14*$L$4)</f>
        <v>121.59</v>
      </c>
      <c r="N14" s="21">
        <f>IF(M14&gt;0,M14*-1,-1000)</f>
        <v>-121.59</v>
      </c>
      <c r="O14" s="22">
        <f>IF(M14&gt;0,RANK(N14,N:N),0)</f>
        <v>6</v>
      </c>
    </row>
    <row r="15" spans="1:15" ht="13.5" customHeight="1">
      <c r="A15" s="38">
        <v>161</v>
      </c>
      <c r="B15" s="39" t="s">
        <v>19</v>
      </c>
      <c r="C15" s="39" t="s">
        <v>162</v>
      </c>
      <c r="D15" s="40" t="s">
        <v>93</v>
      </c>
      <c r="E15" s="41" t="s">
        <v>94</v>
      </c>
      <c r="F15" s="41" t="s">
        <v>95</v>
      </c>
      <c r="G15" s="6">
        <v>30.27</v>
      </c>
      <c r="H15" s="6">
        <v>30.72</v>
      </c>
      <c r="I15" s="6">
        <v>30.04</v>
      </c>
      <c r="J15" s="6">
        <v>30.56</v>
      </c>
      <c r="K15" s="6"/>
      <c r="L15" s="6"/>
      <c r="M15" s="21">
        <f>(G15*$G$4+H15*$H$4+I15*$I$4+J15*$J$4+K15*$K$4+L15*$L$4)</f>
        <v>121.59</v>
      </c>
      <c r="N15" s="21">
        <f>IF(M15&gt;0,M15*-1,-1000)</f>
        <v>-121.59</v>
      </c>
      <c r="O15" s="22">
        <f>IF(M15&gt;0,RANK(N15,N:N),0)</f>
        <v>6</v>
      </c>
    </row>
    <row r="16" spans="1:15" ht="13.5" customHeight="1">
      <c r="A16" s="38">
        <v>178</v>
      </c>
      <c r="B16" s="39" t="s">
        <v>19</v>
      </c>
      <c r="C16" s="39" t="s">
        <v>162</v>
      </c>
      <c r="D16" s="40" t="s">
        <v>91</v>
      </c>
      <c r="E16" s="41" t="s">
        <v>168</v>
      </c>
      <c r="F16" s="41" t="s">
        <v>35</v>
      </c>
      <c r="G16" s="6">
        <v>30.78</v>
      </c>
      <c r="H16" s="6">
        <v>30.1</v>
      </c>
      <c r="I16" s="6">
        <v>30.46</v>
      </c>
      <c r="J16" s="6">
        <v>30.25</v>
      </c>
      <c r="K16" s="6"/>
      <c r="L16" s="6"/>
      <c r="M16" s="21">
        <f>(G16*$G$4+H16*$H$4+I16*$I$4+J16*$J$4+K16*$K$4+L16*$L$4)</f>
        <v>121.59</v>
      </c>
      <c r="N16" s="21">
        <f>IF(M16&gt;0,M16*-1,-1000)</f>
        <v>-121.59</v>
      </c>
      <c r="O16" s="22">
        <f>IF(M16&gt;0,RANK(N16,N:N),0)</f>
        <v>6</v>
      </c>
    </row>
    <row r="17" spans="1:15" ht="13.5" customHeight="1">
      <c r="A17" s="38">
        <v>129</v>
      </c>
      <c r="B17" s="39" t="s">
        <v>19</v>
      </c>
      <c r="C17" s="39" t="s">
        <v>162</v>
      </c>
      <c r="D17" s="37" t="s">
        <v>67</v>
      </c>
      <c r="E17" s="37" t="s">
        <v>68</v>
      </c>
      <c r="F17" s="37" t="s">
        <v>35</v>
      </c>
      <c r="G17" s="6">
        <v>30.44</v>
      </c>
      <c r="H17" s="6">
        <v>30.64</v>
      </c>
      <c r="I17" s="6">
        <v>29.95</v>
      </c>
      <c r="J17" s="6">
        <v>30.57</v>
      </c>
      <c r="K17" s="6"/>
      <c r="L17" s="6"/>
      <c r="M17" s="21">
        <f>(G17*$G$4+H17*$H$4+I17*$I$4+J17*$J$4+K17*$K$4+L17*$L$4)</f>
        <v>121.6</v>
      </c>
      <c r="N17" s="21">
        <f>IF(M17&gt;0,M17*-1,-1000)</f>
        <v>-121.6</v>
      </c>
      <c r="O17" s="22">
        <f>IF(M17&gt;0,RANK(N17,N:N),0)</f>
        <v>9</v>
      </c>
    </row>
    <row r="18" spans="1:15" ht="13.5" customHeight="1">
      <c r="A18" s="38">
        <v>141</v>
      </c>
      <c r="B18" s="39" t="s">
        <v>19</v>
      </c>
      <c r="C18" s="39" t="s">
        <v>162</v>
      </c>
      <c r="D18" s="37" t="s">
        <v>80</v>
      </c>
      <c r="E18" s="37" t="s">
        <v>81</v>
      </c>
      <c r="F18" s="37" t="s">
        <v>73</v>
      </c>
      <c r="G18" s="6">
        <v>30.96</v>
      </c>
      <c r="H18" s="6">
        <v>30.13</v>
      </c>
      <c r="I18" s="6">
        <v>30.01</v>
      </c>
      <c r="J18" s="6">
        <v>30.68</v>
      </c>
      <c r="K18" s="6"/>
      <c r="L18" s="6"/>
      <c r="M18" s="21">
        <f>(G18*$G$4+H18*$H$4+I18*$I$4+J18*$J$4+K18*$K$4+L18*$L$4)</f>
        <v>121.78</v>
      </c>
      <c r="N18" s="21">
        <f>IF(M18&gt;0,M18*-1,-1000)</f>
        <v>-121.78</v>
      </c>
      <c r="O18" s="22">
        <f>IF(M18&gt;0,RANK(N18,N:N),0)</f>
        <v>10</v>
      </c>
    </row>
    <row r="19" spans="1:15" ht="13.5" customHeight="1">
      <c r="A19" s="38">
        <v>118</v>
      </c>
      <c r="B19" s="39" t="s">
        <v>19</v>
      </c>
      <c r="C19" s="39" t="s">
        <v>162</v>
      </c>
      <c r="D19" s="40" t="s">
        <v>55</v>
      </c>
      <c r="E19" s="41" t="s">
        <v>56</v>
      </c>
      <c r="F19" s="37" t="s">
        <v>35</v>
      </c>
      <c r="G19" s="6">
        <v>30.38</v>
      </c>
      <c r="H19" s="6">
        <v>30.74</v>
      </c>
      <c r="I19" s="6">
        <v>30.65</v>
      </c>
      <c r="J19" s="6">
        <v>30.06</v>
      </c>
      <c r="K19" s="6"/>
      <c r="L19" s="6"/>
      <c r="M19" s="21">
        <f>(G19*$G$4+H19*$H$4+I19*$I$4+J19*$J$4+K19*$K$4+L19*$L$4)</f>
        <v>121.83</v>
      </c>
      <c r="N19" s="21">
        <f>IF(M19&gt;0,M19*-1,-1000)</f>
        <v>-121.83</v>
      </c>
      <c r="O19" s="22">
        <f>IF(M19&gt;0,RANK(N19,N:N),0)</f>
        <v>11</v>
      </c>
    </row>
    <row r="20" spans="1:15" ht="13.5" customHeight="1">
      <c r="A20" s="38">
        <v>120</v>
      </c>
      <c r="B20" s="39" t="s">
        <v>19</v>
      </c>
      <c r="C20" s="39" t="s">
        <v>162</v>
      </c>
      <c r="D20" s="40" t="s">
        <v>57</v>
      </c>
      <c r="E20" s="41" t="s">
        <v>58</v>
      </c>
      <c r="F20" s="37" t="s">
        <v>35</v>
      </c>
      <c r="G20" s="6">
        <v>30.79</v>
      </c>
      <c r="H20" s="6">
        <v>30.32</v>
      </c>
      <c r="I20" s="6">
        <v>30.29</v>
      </c>
      <c r="J20" s="6">
        <v>30.43</v>
      </c>
      <c r="K20" s="6"/>
      <c r="L20" s="6"/>
      <c r="M20" s="21">
        <f>(G20*$G$4+H20*$H$4+I20*$I$4+J20*$J$4+K20*$K$4+L20*$L$4)</f>
        <v>121.83</v>
      </c>
      <c r="N20" s="21">
        <f>IF(M20&gt;0,M20*-1,-1000)</f>
        <v>-121.83</v>
      </c>
      <c r="O20" s="22">
        <f>IF(M20&gt;0,RANK(N20,N:N),0)</f>
        <v>11</v>
      </c>
    </row>
    <row r="21" spans="1:15" ht="13.5" customHeight="1">
      <c r="A21" s="38">
        <v>105</v>
      </c>
      <c r="B21" s="39" t="s">
        <v>19</v>
      </c>
      <c r="C21" s="39" t="s">
        <v>162</v>
      </c>
      <c r="D21" s="37" t="s">
        <v>36</v>
      </c>
      <c r="E21" s="37" t="s">
        <v>37</v>
      </c>
      <c r="F21" s="37" t="s">
        <v>33</v>
      </c>
      <c r="G21" s="6">
        <v>30.17</v>
      </c>
      <c r="H21" s="6">
        <v>30.87</v>
      </c>
      <c r="I21" s="6">
        <v>30.01</v>
      </c>
      <c r="J21" s="6">
        <v>30.9</v>
      </c>
      <c r="K21" s="6"/>
      <c r="L21" s="6"/>
      <c r="M21" s="21">
        <f>(G21*$G$4+H21*$H$4+I21*$I$4+J21*$J$4+K21*$K$4+L21*$L$4)</f>
        <v>121.95</v>
      </c>
      <c r="N21" s="21">
        <f>IF(M21&gt;0,M21*-1,-1000)</f>
        <v>-121.95</v>
      </c>
      <c r="O21" s="22">
        <f>IF(M21&gt;0,RANK(N21,N:N),0)</f>
        <v>13</v>
      </c>
    </row>
    <row r="22" spans="1:15" ht="13.5" customHeight="1">
      <c r="A22" s="38">
        <v>104</v>
      </c>
      <c r="B22" s="39" t="s">
        <v>19</v>
      </c>
      <c r="C22" s="39" t="s">
        <v>162</v>
      </c>
      <c r="D22" s="37" t="s">
        <v>34</v>
      </c>
      <c r="E22" s="37" t="s">
        <v>173</v>
      </c>
      <c r="F22" s="37" t="s">
        <v>35</v>
      </c>
      <c r="G22" s="6">
        <v>30.17</v>
      </c>
      <c r="H22" s="6">
        <v>30.91</v>
      </c>
      <c r="I22" s="6">
        <v>30.52</v>
      </c>
      <c r="J22" s="6">
        <v>30.4</v>
      </c>
      <c r="K22" s="6"/>
      <c r="L22" s="6"/>
      <c r="M22" s="21">
        <f>(G22*$G$4+H22*$H$4+I22*$I$4+J22*$J$4+K22*$K$4+L22*$L$4)</f>
        <v>122</v>
      </c>
      <c r="N22" s="21">
        <f>IF(M22&gt;0,M22*-1,-1000)</f>
        <v>-122</v>
      </c>
      <c r="O22" s="22">
        <f>IF(M22&gt;0,RANK(N22,N:N),0)</f>
        <v>14</v>
      </c>
    </row>
    <row r="23" spans="1:15" ht="13.5" customHeight="1">
      <c r="A23" s="38">
        <v>163</v>
      </c>
      <c r="B23" s="39" t="s">
        <v>19</v>
      </c>
      <c r="C23" s="39" t="s">
        <v>162</v>
      </c>
      <c r="D23" s="37" t="s">
        <v>96</v>
      </c>
      <c r="E23" s="37" t="s">
        <v>97</v>
      </c>
      <c r="F23" s="37" t="s">
        <v>33</v>
      </c>
      <c r="G23" s="6">
        <v>30.83</v>
      </c>
      <c r="H23" s="6">
        <v>30.24</v>
      </c>
      <c r="I23" s="6">
        <v>30.15</v>
      </c>
      <c r="J23" s="6">
        <v>30.78</v>
      </c>
      <c r="K23" s="6"/>
      <c r="L23" s="6"/>
      <c r="M23" s="21">
        <f>(G23*$G$4+H23*$H$4+I23*$I$4+J23*$J$4+K23*$K$4+L23*$L$4)</f>
        <v>122</v>
      </c>
      <c r="N23" s="21">
        <f>IF(M23&gt;0,M23*-1,-1000)</f>
        <v>-122</v>
      </c>
      <c r="O23" s="22">
        <f>IF(M23&gt;0,RANK(N23,N:N),0)</f>
        <v>14</v>
      </c>
    </row>
    <row r="24" spans="1:15" ht="13.5" customHeight="1">
      <c r="A24" s="38">
        <v>142</v>
      </c>
      <c r="B24" s="39" t="s">
        <v>19</v>
      </c>
      <c r="C24" s="39" t="s">
        <v>162</v>
      </c>
      <c r="D24" s="40" t="s">
        <v>82</v>
      </c>
      <c r="E24" s="41" t="s">
        <v>83</v>
      </c>
      <c r="F24" s="37" t="s">
        <v>35</v>
      </c>
      <c r="G24" s="6">
        <v>30.37</v>
      </c>
      <c r="H24" s="6">
        <v>30.57</v>
      </c>
      <c r="I24" s="6">
        <v>30.09</v>
      </c>
      <c r="J24" s="6">
        <v>31.01</v>
      </c>
      <c r="K24" s="6"/>
      <c r="L24" s="6"/>
      <c r="M24" s="21">
        <f>(G24*$G$4+H24*$H$4+I24*$I$4+J24*$J$4+K24*$K$4+L24*$L$4)</f>
        <v>122.04</v>
      </c>
      <c r="N24" s="21">
        <f>IF(M24&gt;0,M24*-1,-1000)</f>
        <v>-122.04</v>
      </c>
      <c r="O24" s="22">
        <f>IF(M24&gt;0,RANK(N24,N:N),0)</f>
        <v>16</v>
      </c>
    </row>
    <row r="25" spans="1:15" ht="13.5" customHeight="1">
      <c r="A25" s="38">
        <v>128</v>
      </c>
      <c r="B25" s="39" t="s">
        <v>19</v>
      </c>
      <c r="C25" s="39" t="s">
        <v>162</v>
      </c>
      <c r="D25" s="40" t="s">
        <v>65</v>
      </c>
      <c r="E25" s="41" t="s">
        <v>66</v>
      </c>
      <c r="F25" s="41" t="s">
        <v>43</v>
      </c>
      <c r="G25" s="6">
        <v>30.48</v>
      </c>
      <c r="H25" s="6">
        <v>30.52</v>
      </c>
      <c r="I25" s="6">
        <v>30.25</v>
      </c>
      <c r="J25" s="6">
        <v>30.84</v>
      </c>
      <c r="K25" s="6"/>
      <c r="L25" s="6"/>
      <c r="M25" s="21">
        <f>(G25*$G$4+H25*$H$4+I25*$I$4+J25*$J$4+K25*$K$4+L25*$L$4)</f>
        <v>122.09</v>
      </c>
      <c r="N25" s="21">
        <f>IF(M25&gt;0,M25*-1,-1000)</f>
        <v>-122.09</v>
      </c>
      <c r="O25" s="22">
        <f>IF(M25&gt;0,RANK(N25,N:N),0)</f>
        <v>17</v>
      </c>
    </row>
    <row r="26" spans="1:15" ht="13.5" customHeight="1">
      <c r="A26" s="38">
        <v>143</v>
      </c>
      <c r="B26" s="39" t="s">
        <v>19</v>
      </c>
      <c r="C26" s="39" t="s">
        <v>162</v>
      </c>
      <c r="D26" s="37" t="s">
        <v>84</v>
      </c>
      <c r="E26" s="37" t="s">
        <v>85</v>
      </c>
      <c r="F26" s="37" t="s">
        <v>30</v>
      </c>
      <c r="G26" s="6">
        <v>30.37</v>
      </c>
      <c r="H26" s="6">
        <v>30.82</v>
      </c>
      <c r="I26" s="6">
        <v>30.5</v>
      </c>
      <c r="J26" s="6">
        <v>30.41</v>
      </c>
      <c r="K26" s="6"/>
      <c r="L26" s="6"/>
      <c r="M26" s="21">
        <f>(G26*$G$4+H26*$H$4+I26*$I$4+J26*$J$4+K26*$K$4+L26*$L$4)</f>
        <v>122.1</v>
      </c>
      <c r="N26" s="21">
        <f>IF(M26&gt;0,M26*-1,-1000)</f>
        <v>-122.1</v>
      </c>
      <c r="O26" s="22">
        <f>IF(M26&gt;0,RANK(N26,N:N),0)</f>
        <v>18</v>
      </c>
    </row>
    <row r="27" spans="1:15" ht="13.5" customHeight="1">
      <c r="A27" s="38">
        <v>132</v>
      </c>
      <c r="B27" s="39" t="s">
        <v>19</v>
      </c>
      <c r="C27" s="39" t="s">
        <v>162</v>
      </c>
      <c r="D27" s="40" t="s">
        <v>39</v>
      </c>
      <c r="E27" s="41" t="s">
        <v>70</v>
      </c>
      <c r="F27" s="41" t="s">
        <v>41</v>
      </c>
      <c r="G27" s="6">
        <v>31.04</v>
      </c>
      <c r="H27" s="6">
        <v>30.15</v>
      </c>
      <c r="I27" s="6">
        <v>30.51</v>
      </c>
      <c r="J27" s="6">
        <v>30.78</v>
      </c>
      <c r="K27" s="6"/>
      <c r="L27" s="6"/>
      <c r="M27" s="21">
        <f>(G27*$G$4+H27*$H$4+I27*$I$4+J27*$J$4+K27*$K$4+L27*$L$4)</f>
        <v>122.48</v>
      </c>
      <c r="N27" s="21">
        <f>IF(M27&gt;0,M27*-1,-1000)</f>
        <v>-122.48</v>
      </c>
      <c r="O27" s="22">
        <f>IF(M27&gt;0,RANK(N27,N:N),0)</f>
        <v>19</v>
      </c>
    </row>
    <row r="28" spans="1:15" ht="13.5" customHeight="1">
      <c r="A28" s="38">
        <v>140</v>
      </c>
      <c r="B28" s="39" t="s">
        <v>19</v>
      </c>
      <c r="C28" s="39" t="s">
        <v>162</v>
      </c>
      <c r="D28" s="40" t="s">
        <v>78</v>
      </c>
      <c r="E28" s="41" t="s">
        <v>79</v>
      </c>
      <c r="F28" s="41" t="s">
        <v>46</v>
      </c>
      <c r="G28" s="6">
        <v>31.05</v>
      </c>
      <c r="H28" s="6">
        <v>30.36</v>
      </c>
      <c r="I28" s="6">
        <v>30.08</v>
      </c>
      <c r="J28" s="6">
        <v>31.04</v>
      </c>
      <c r="K28" s="6"/>
      <c r="L28" s="6"/>
      <c r="M28" s="21">
        <f>(G28*$G$4+H28*$H$4+I28*$I$4+J28*$J$4+K28*$K$4+L28*$L$4)</f>
        <v>122.53</v>
      </c>
      <c r="N28" s="21">
        <f>IF(M28&gt;0,M28*-1,-1000)</f>
        <v>-122.53</v>
      </c>
      <c r="O28" s="22">
        <f>IF(M28&gt;0,RANK(N28,N:N),0)</f>
        <v>20</v>
      </c>
    </row>
    <row r="29" spans="1:15" ht="13.5" customHeight="1">
      <c r="A29" s="38">
        <v>164</v>
      </c>
      <c r="B29" s="39" t="s">
        <v>19</v>
      </c>
      <c r="C29" s="39" t="s">
        <v>162</v>
      </c>
      <c r="D29" s="37" t="s">
        <v>98</v>
      </c>
      <c r="E29" s="37" t="s">
        <v>58</v>
      </c>
      <c r="F29" s="37" t="s">
        <v>46</v>
      </c>
      <c r="G29" s="6">
        <v>30.47</v>
      </c>
      <c r="H29" s="6">
        <v>30.83</v>
      </c>
      <c r="I29" s="6">
        <v>30.43</v>
      </c>
      <c r="J29" s="6">
        <v>30.87</v>
      </c>
      <c r="K29" s="6"/>
      <c r="L29" s="6"/>
      <c r="M29" s="21">
        <f>(G29*$G$4+H29*$H$4+I29*$I$4+J29*$J$4+K29*$K$4+L29*$L$4)</f>
        <v>122.6</v>
      </c>
      <c r="N29" s="21">
        <f>IF(M29&gt;0,M29*-1,-1000)</f>
        <v>-122.6</v>
      </c>
      <c r="O29" s="22">
        <f>IF(M29&gt;0,RANK(N29,N:N),0)</f>
        <v>21</v>
      </c>
    </row>
    <row r="30" spans="1:15" ht="13.5" customHeight="1">
      <c r="A30" s="38">
        <v>179</v>
      </c>
      <c r="B30" s="39" t="s">
        <v>19</v>
      </c>
      <c r="C30" s="39" t="s">
        <v>162</v>
      </c>
      <c r="D30" s="37" t="s">
        <v>169</v>
      </c>
      <c r="E30" s="37" t="s">
        <v>170</v>
      </c>
      <c r="F30" s="37" t="s">
        <v>35</v>
      </c>
      <c r="G30" s="6">
        <v>30.76</v>
      </c>
      <c r="H30" s="6">
        <v>31.06</v>
      </c>
      <c r="I30" s="6">
        <v>30.4</v>
      </c>
      <c r="J30" s="6">
        <v>30.45</v>
      </c>
      <c r="K30" s="6"/>
      <c r="L30" s="6"/>
      <c r="M30" s="21">
        <f>(G30*$G$4+H30*$H$4+I30*$I$4+J30*$J$4+K30*$K$4+L30*$L$4)</f>
        <v>122.67</v>
      </c>
      <c r="N30" s="21">
        <f>IF(M30&gt;0,M30*-1,-1000)</f>
        <v>-122.67</v>
      </c>
      <c r="O30" s="22">
        <f>IF(M30&gt;0,RANK(N30,N:N),0)</f>
        <v>22</v>
      </c>
    </row>
    <row r="31" spans="1:15" ht="13.5" customHeight="1">
      <c r="A31" s="38">
        <v>176</v>
      </c>
      <c r="B31" s="39" t="s">
        <v>19</v>
      </c>
      <c r="C31" s="39" t="s">
        <v>162</v>
      </c>
      <c r="D31" s="37" t="s">
        <v>166</v>
      </c>
      <c r="E31" s="37" t="s">
        <v>119</v>
      </c>
      <c r="F31" s="37" t="s">
        <v>35</v>
      </c>
      <c r="G31" s="6">
        <v>31.17</v>
      </c>
      <c r="H31" s="6">
        <v>30.57</v>
      </c>
      <c r="I31" s="6">
        <v>30.6</v>
      </c>
      <c r="J31" s="6">
        <v>30.61</v>
      </c>
      <c r="K31" s="6"/>
      <c r="L31" s="6"/>
      <c r="M31" s="21">
        <f>(G31*$G$4+H31*$H$4+I31*$I$4+J31*$J$4+K31*$K$4+L31*$L$4)</f>
        <v>122.95</v>
      </c>
      <c r="N31" s="21">
        <f>IF(M31&gt;0,M31*-1,-1000)</f>
        <v>-122.95</v>
      </c>
      <c r="O31" s="22">
        <f>IF(M31&gt;0,RANK(N31,N:N),0)</f>
        <v>23</v>
      </c>
    </row>
    <row r="32" spans="1:15" ht="13.5" customHeight="1">
      <c r="A32" s="38">
        <v>177</v>
      </c>
      <c r="B32" s="39" t="s">
        <v>19</v>
      </c>
      <c r="C32" s="39" t="s">
        <v>162</v>
      </c>
      <c r="D32" s="40" t="s">
        <v>167</v>
      </c>
      <c r="E32" s="41" t="s">
        <v>72</v>
      </c>
      <c r="F32" s="41" t="s">
        <v>35</v>
      </c>
      <c r="G32" s="6">
        <v>30.61</v>
      </c>
      <c r="H32" s="6">
        <v>31.01</v>
      </c>
      <c r="I32" s="6">
        <v>30.77</v>
      </c>
      <c r="J32" s="6">
        <v>30.6</v>
      </c>
      <c r="K32" s="6"/>
      <c r="L32" s="6"/>
      <c r="M32" s="21">
        <f>(G32*$G$4+H32*$H$4+I32*$I$4+J32*$J$4+K32*$K$4+L32*$L$4)</f>
        <v>122.99</v>
      </c>
      <c r="N32" s="21">
        <f>IF(M32&gt;0,M32*-1,-1000)</f>
        <v>-122.99</v>
      </c>
      <c r="O32" s="22">
        <f>IF(M32&gt;0,RANK(N32,N:N),0)</f>
        <v>24</v>
      </c>
    </row>
    <row r="33" spans="1:15" ht="13.5" customHeight="1">
      <c r="A33" s="38">
        <v>174</v>
      </c>
      <c r="B33" s="39" t="s">
        <v>19</v>
      </c>
      <c r="C33" s="39" t="s">
        <v>162</v>
      </c>
      <c r="D33" s="40" t="s">
        <v>163</v>
      </c>
      <c r="E33" s="41" t="s">
        <v>164</v>
      </c>
      <c r="F33" s="37" t="s">
        <v>35</v>
      </c>
      <c r="G33" s="6">
        <v>31.09</v>
      </c>
      <c r="H33" s="6">
        <v>31</v>
      </c>
      <c r="I33" s="6">
        <v>30.22</v>
      </c>
      <c r="J33" s="6">
        <v>31.06</v>
      </c>
      <c r="K33" s="6"/>
      <c r="L33" s="6"/>
      <c r="M33" s="21">
        <f>(G33*$G$4+H33*$H$4+I33*$I$4+J33*$J$4+K33*$K$4+L33*$L$4)</f>
        <v>123.37</v>
      </c>
      <c r="N33" s="21">
        <f>IF(M33&gt;0,M33*-1,-1000)</f>
        <v>-123.37</v>
      </c>
      <c r="O33" s="22">
        <f>IF(M33&gt;0,RANK(N33,N:N),0)</f>
        <v>25</v>
      </c>
    </row>
    <row r="34" spans="1:15" ht="13.5" customHeight="1">
      <c r="A34" s="38">
        <v>175</v>
      </c>
      <c r="B34" s="39" t="s">
        <v>19</v>
      </c>
      <c r="C34" s="39" t="s">
        <v>162</v>
      </c>
      <c r="D34" s="40" t="s">
        <v>165</v>
      </c>
      <c r="E34" s="41" t="s">
        <v>89</v>
      </c>
      <c r="F34" s="37" t="s">
        <v>35</v>
      </c>
      <c r="G34" s="6">
        <v>31.23</v>
      </c>
      <c r="H34" s="6">
        <v>31.02</v>
      </c>
      <c r="I34" s="6">
        <v>31.01</v>
      </c>
      <c r="J34" s="6">
        <v>30.66</v>
      </c>
      <c r="K34" s="6"/>
      <c r="L34" s="6"/>
      <c r="M34" s="21">
        <f>(G34*$G$4+H34*$H$4+I34*$I$4+J34*$J$4+K34*$K$4+L34*$L$4)</f>
        <v>123.92</v>
      </c>
      <c r="N34" s="21">
        <f>IF(M34&gt;0,M34*-1,-1000)</f>
        <v>-123.92</v>
      </c>
      <c r="O34" s="22">
        <f>IF(M34&gt;0,RANK(N34,N:N),0)</f>
        <v>26</v>
      </c>
    </row>
    <row r="35" spans="1:15" ht="13.5" customHeight="1">
      <c r="A35" s="38">
        <v>180</v>
      </c>
      <c r="B35" s="39" t="s">
        <v>19</v>
      </c>
      <c r="C35" s="39" t="s">
        <v>162</v>
      </c>
      <c r="D35" s="45" t="s">
        <v>171</v>
      </c>
      <c r="E35" s="41" t="s">
        <v>69</v>
      </c>
      <c r="F35" s="41" t="s">
        <v>35</v>
      </c>
      <c r="G35" s="6">
        <v>31.32</v>
      </c>
      <c r="H35" s="6">
        <v>30.51</v>
      </c>
      <c r="I35" s="6">
        <v>30.68</v>
      </c>
      <c r="J35" s="6">
        <v>31.46</v>
      </c>
      <c r="K35" s="6"/>
      <c r="L35" s="6"/>
      <c r="M35" s="21">
        <f>(G35*$G$4+H35*$H$4+I35*$I$4+J35*$J$4+K35*$K$4+L35*$L$4)</f>
        <v>123.97</v>
      </c>
      <c r="N35" s="21">
        <f>IF(M35&gt;0,M35*-1,-1000)</f>
        <v>-123.97</v>
      </c>
      <c r="O35" s="22">
        <f>IF(M35&gt;0,RANK(N35,N:N),0)</f>
        <v>27</v>
      </c>
    </row>
  </sheetData>
  <autoFilter ref="A8:P35"/>
  <printOptions/>
  <pageMargins left="0.3937007874015748" right="0.1968503937007874" top="0.42" bottom="0.5511811023622047" header="0.15748031496062992" footer="0.15748031496062992"/>
  <pageSetup fitToHeight="5" fitToWidth="1" horizontalDpi="300" verticalDpi="300" orientation="landscape" paperSize="9" scale="99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5">
    <pageSetUpPr fitToPage="1"/>
  </sheetPr>
  <dimension ref="A1:P69"/>
  <sheetViews>
    <sheetView workbookViewId="0" topLeftCell="A1">
      <pane xSplit="5" ySplit="7" topLeftCell="G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L4" sqref="L4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4" customWidth="1"/>
  </cols>
  <sheetData>
    <row r="1" spans="1:16" s="8" customFormat="1" ht="30">
      <c r="A1" s="15" t="s">
        <v>28</v>
      </c>
      <c r="B1" s="15"/>
      <c r="C1" s="15"/>
      <c r="D1" s="16"/>
      <c r="E1" s="7"/>
      <c r="F1" s="7"/>
      <c r="G1" s="7"/>
      <c r="H1" s="7"/>
      <c r="I1" s="7"/>
      <c r="J1" s="7"/>
      <c r="K1" s="7"/>
      <c r="L1" s="7"/>
      <c r="M1" s="7"/>
      <c r="N1" s="7"/>
      <c r="O1" s="17"/>
      <c r="P1" s="24"/>
    </row>
    <row r="2" spans="1:16" s="8" customFormat="1" ht="30">
      <c r="A2" s="15" t="s">
        <v>13</v>
      </c>
      <c r="B2" s="15"/>
      <c r="C2" s="15"/>
      <c r="D2" s="18"/>
      <c r="E2" s="7"/>
      <c r="F2" s="7"/>
      <c r="G2" s="7"/>
      <c r="H2" s="7"/>
      <c r="I2" s="7"/>
      <c r="J2" s="7"/>
      <c r="K2" s="7"/>
      <c r="L2" s="7"/>
      <c r="M2" s="7"/>
      <c r="N2" s="7"/>
      <c r="O2" s="17"/>
      <c r="P2" s="24"/>
    </row>
    <row r="3" spans="4:16" s="8" customFormat="1" ht="9.75" customHeight="1">
      <c r="D3" s="9"/>
      <c r="O3" s="10"/>
      <c r="P3" s="24"/>
    </row>
    <row r="4" spans="1:13" ht="15" customHeight="1">
      <c r="A4" s="56" t="s">
        <v>17</v>
      </c>
      <c r="B4" s="12"/>
      <c r="C4" s="12"/>
      <c r="D4" s="11"/>
      <c r="E4" s="12"/>
      <c r="F4" s="12"/>
      <c r="G4" s="52">
        <v>1</v>
      </c>
      <c r="H4" s="52">
        <v>1</v>
      </c>
      <c r="I4" s="52">
        <v>1</v>
      </c>
      <c r="J4" s="52">
        <v>1</v>
      </c>
      <c r="K4" s="52">
        <v>0</v>
      </c>
      <c r="L4" s="53">
        <v>0</v>
      </c>
      <c r="M4" s="7"/>
    </row>
    <row r="5" spans="1:12" ht="16.5" customHeight="1">
      <c r="A5" s="14" t="s">
        <v>0</v>
      </c>
      <c r="B5" s="16"/>
      <c r="C5" s="16"/>
      <c r="D5" s="7"/>
      <c r="E5" s="7"/>
      <c r="F5" s="7"/>
      <c r="G5" s="30">
        <f>MIN(G9:G39)</f>
        <v>28.81</v>
      </c>
      <c r="H5" s="30">
        <f>MIN(H9:H39)</f>
        <v>28.73</v>
      </c>
      <c r="I5" s="30">
        <f>MIN(I9:I39)</f>
        <v>28.86</v>
      </c>
      <c r="J5" s="30">
        <f>MIN(J9:J39)</f>
        <v>28.94</v>
      </c>
      <c r="K5" s="30">
        <f>MIN(K9:K39)</f>
        <v>0</v>
      </c>
      <c r="L5" s="32">
        <f>MIN(L9:L39)</f>
        <v>0</v>
      </c>
    </row>
    <row r="6" spans="1:12" ht="18" customHeight="1">
      <c r="A6" s="14"/>
      <c r="B6" s="16"/>
      <c r="C6" s="16"/>
      <c r="D6" s="7"/>
      <c r="E6" s="57" t="s">
        <v>25</v>
      </c>
      <c r="F6" s="54">
        <f>MIN(G9:L39)</f>
        <v>28.73</v>
      </c>
      <c r="G6" s="31"/>
      <c r="H6" s="31"/>
      <c r="I6" s="31"/>
      <c r="J6" s="31"/>
      <c r="K6" s="31"/>
      <c r="L6" s="33"/>
    </row>
    <row r="7" spans="1:16" s="1" customFormat="1" ht="38.25">
      <c r="A7" s="26" t="s">
        <v>1</v>
      </c>
      <c r="B7" s="27" t="s">
        <v>14</v>
      </c>
      <c r="C7" s="27" t="s">
        <v>15</v>
      </c>
      <c r="D7" s="28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29" t="s">
        <v>9</v>
      </c>
      <c r="N7" s="4"/>
      <c r="O7" s="34" t="s">
        <v>10</v>
      </c>
      <c r="P7" s="35" t="s">
        <v>16</v>
      </c>
    </row>
    <row r="8" spans="1:12" ht="22.5" customHeight="1">
      <c r="A8" s="8"/>
      <c r="B8" s="8"/>
      <c r="C8" s="8"/>
      <c r="D8" s="9"/>
      <c r="E8" s="8"/>
      <c r="F8" s="8"/>
      <c r="G8" s="13"/>
      <c r="H8" s="13"/>
      <c r="I8" s="13"/>
      <c r="J8" s="13"/>
      <c r="K8" s="13"/>
      <c r="L8" s="13"/>
    </row>
    <row r="9" spans="1:15" ht="13.5" customHeight="1">
      <c r="A9" s="68">
        <v>322</v>
      </c>
      <c r="B9" s="67" t="s">
        <v>20</v>
      </c>
      <c r="C9" s="67" t="s">
        <v>162</v>
      </c>
      <c r="D9" s="59" t="s">
        <v>62</v>
      </c>
      <c r="E9" s="60" t="s">
        <v>112</v>
      </c>
      <c r="F9" s="60" t="s">
        <v>64</v>
      </c>
      <c r="G9" s="6">
        <v>29.18</v>
      </c>
      <c r="H9" s="6">
        <v>28.95</v>
      </c>
      <c r="I9" s="6">
        <v>29.23</v>
      </c>
      <c r="J9" s="6">
        <v>28.94</v>
      </c>
      <c r="K9" s="6"/>
      <c r="L9" s="6"/>
      <c r="M9" s="21">
        <f>(G9*$G$4+H9*$H$4+I9*$I$4+J9*$J$4+K9*$K$4+L9*$L$4)</f>
        <v>116.3</v>
      </c>
      <c r="N9" s="21">
        <f>IF(M9&gt;0,M9*-1,-1000)</f>
        <v>-116.3</v>
      </c>
      <c r="O9" s="22">
        <f>IF(M9&gt;0,RANK(N9,N:N),0)</f>
        <v>1</v>
      </c>
    </row>
    <row r="10" spans="1:15" ht="13.5" customHeight="1">
      <c r="A10" s="68">
        <v>326</v>
      </c>
      <c r="B10" s="67" t="s">
        <v>20</v>
      </c>
      <c r="C10" s="67" t="s">
        <v>162</v>
      </c>
      <c r="D10" s="61" t="s">
        <v>115</v>
      </c>
      <c r="E10" s="63" t="s">
        <v>116</v>
      </c>
      <c r="F10" s="63" t="s">
        <v>33</v>
      </c>
      <c r="G10" s="6">
        <v>28.83</v>
      </c>
      <c r="H10" s="6">
        <v>29.21</v>
      </c>
      <c r="I10" s="6">
        <v>28.91</v>
      </c>
      <c r="J10" s="6">
        <v>29.39</v>
      </c>
      <c r="K10" s="6"/>
      <c r="L10" s="6"/>
      <c r="M10" s="21">
        <f>(G10*$G$4+H10*$H$4+I10*$I$4+J10*$J$4+K10*$K$4+L10*$L$4)</f>
        <v>116.34</v>
      </c>
      <c r="N10" s="21">
        <f>IF(M10&gt;0,M10*-1,-1000)</f>
        <v>-116.34</v>
      </c>
      <c r="O10" s="22">
        <f>IF(M10&gt;0,RANK(N10,N:N),0)</f>
        <v>2</v>
      </c>
    </row>
    <row r="11" spans="1:15" ht="13.5" customHeight="1">
      <c r="A11" s="68">
        <v>374</v>
      </c>
      <c r="B11" s="67" t="s">
        <v>20</v>
      </c>
      <c r="C11" s="67" t="s">
        <v>162</v>
      </c>
      <c r="D11" s="59" t="s">
        <v>44</v>
      </c>
      <c r="E11" s="60" t="s">
        <v>71</v>
      </c>
      <c r="F11" s="60" t="s">
        <v>33</v>
      </c>
      <c r="G11" s="6">
        <v>29.3</v>
      </c>
      <c r="H11" s="6">
        <v>28.73</v>
      </c>
      <c r="I11" s="6">
        <v>29.5</v>
      </c>
      <c r="J11" s="6">
        <v>28.95</v>
      </c>
      <c r="K11" s="6"/>
      <c r="L11" s="6"/>
      <c r="M11" s="21">
        <f>(G11*$G$4+H11*$H$4+I11*$I$4+J11*$J$4+K11*$K$4+L11*$L$4)</f>
        <v>116.48</v>
      </c>
      <c r="N11" s="21">
        <f>IF(M11&gt;0,M11*-1,-1000)</f>
        <v>-116.48</v>
      </c>
      <c r="O11" s="22">
        <f>IF(M11&gt;0,RANK(N11,N:N),0)</f>
        <v>3</v>
      </c>
    </row>
    <row r="12" spans="1:15" ht="13.5" customHeight="1">
      <c r="A12" s="68">
        <v>379</v>
      </c>
      <c r="B12" s="69" t="s">
        <v>20</v>
      </c>
      <c r="C12" s="67" t="s">
        <v>162</v>
      </c>
      <c r="D12" s="59" t="s">
        <v>47</v>
      </c>
      <c r="E12" s="60" t="s">
        <v>48</v>
      </c>
      <c r="F12" s="60" t="s">
        <v>33</v>
      </c>
      <c r="G12" s="6">
        <v>29.26</v>
      </c>
      <c r="H12" s="6">
        <v>28.84</v>
      </c>
      <c r="I12" s="6">
        <v>29.38</v>
      </c>
      <c r="J12" s="6">
        <v>29.03</v>
      </c>
      <c r="K12" s="6"/>
      <c r="L12" s="6"/>
      <c r="M12" s="21">
        <f>(G12*$G$4+H12*$H$4+I12*$I$4+J12*$J$4+K12*$K$4+L12*$L$4)</f>
        <v>116.51</v>
      </c>
      <c r="N12" s="21">
        <f>IF(M12&gt;0,M12*-1,-1000)</f>
        <v>-116.51</v>
      </c>
      <c r="O12" s="22">
        <f>IF(M12&gt;0,RANK(N12,N:N),0)</f>
        <v>4</v>
      </c>
    </row>
    <row r="13" spans="1:15" ht="13.5" customHeight="1">
      <c r="A13" s="68">
        <v>321</v>
      </c>
      <c r="B13" s="67" t="s">
        <v>20</v>
      </c>
      <c r="C13" s="67" t="s">
        <v>162</v>
      </c>
      <c r="D13" s="59" t="s">
        <v>110</v>
      </c>
      <c r="E13" s="60" t="s">
        <v>111</v>
      </c>
      <c r="F13" s="60" t="s">
        <v>43</v>
      </c>
      <c r="G13" s="6">
        <v>28.92</v>
      </c>
      <c r="H13" s="6">
        <v>29.31</v>
      </c>
      <c r="I13" s="6">
        <v>29.01</v>
      </c>
      <c r="J13" s="6">
        <v>29.28</v>
      </c>
      <c r="K13" s="6"/>
      <c r="L13" s="6"/>
      <c r="M13" s="21">
        <f>(G13*$G$4+H13*$H$4+I13*$I$4+J13*$J$4+K13*$K$4+L13*$L$4)</f>
        <v>116.52</v>
      </c>
      <c r="N13" s="21">
        <f>IF(M13&gt;0,M13*-1,-1000)</f>
        <v>-116.52</v>
      </c>
      <c r="O13" s="22">
        <f>IF(M13&gt;0,RANK(N13,N:N),0)</f>
        <v>5</v>
      </c>
    </row>
    <row r="14" spans="1:15" ht="13.5" customHeight="1">
      <c r="A14" s="68">
        <v>305</v>
      </c>
      <c r="B14" s="67" t="s">
        <v>20</v>
      </c>
      <c r="C14" s="67" t="s">
        <v>162</v>
      </c>
      <c r="D14" s="59" t="s">
        <v>102</v>
      </c>
      <c r="E14" s="60" t="s">
        <v>99</v>
      </c>
      <c r="F14" s="60" t="s">
        <v>95</v>
      </c>
      <c r="G14" s="6">
        <v>28.81</v>
      </c>
      <c r="H14" s="6">
        <v>29.38</v>
      </c>
      <c r="I14" s="6">
        <v>28.86</v>
      </c>
      <c r="J14" s="6">
        <v>29.54</v>
      </c>
      <c r="K14" s="6"/>
      <c r="L14" s="6"/>
      <c r="M14" s="21">
        <f>(G14*$G$4+H14*$H$4+I14*$I$4+J14*$J$4+K14*$K$4+L14*$L$4)</f>
        <v>116.59</v>
      </c>
      <c r="N14" s="21">
        <f>IF(M14&gt;0,M14*-1,-1000)</f>
        <v>-116.59</v>
      </c>
      <c r="O14" s="22">
        <f>IF(M14&gt;0,RANK(N14,N:N),0)</f>
        <v>6</v>
      </c>
    </row>
    <row r="15" spans="1:15" ht="13.5" customHeight="1">
      <c r="A15" s="68">
        <v>304</v>
      </c>
      <c r="B15" s="67" t="s">
        <v>20</v>
      </c>
      <c r="C15" s="67" t="s">
        <v>162</v>
      </c>
      <c r="D15" s="59" t="s">
        <v>100</v>
      </c>
      <c r="E15" s="60" t="s">
        <v>101</v>
      </c>
      <c r="F15" s="60" t="s">
        <v>30</v>
      </c>
      <c r="G15" s="6">
        <v>28.87</v>
      </c>
      <c r="H15" s="6">
        <v>29.35</v>
      </c>
      <c r="I15" s="6">
        <v>28.99</v>
      </c>
      <c r="J15" s="6">
        <v>29.43</v>
      </c>
      <c r="K15" s="6"/>
      <c r="L15" s="6"/>
      <c r="M15" s="21">
        <f>(G15*$G$4+H15*$H$4+I15*$I$4+J15*$J$4+K15*$K$4+L15*$L$4)</f>
        <v>116.64</v>
      </c>
      <c r="N15" s="21">
        <f>IF(M15&gt;0,M15*-1,-1000)</f>
        <v>-116.64</v>
      </c>
      <c r="O15" s="22">
        <f>IF(M15&gt;0,RANK(N15,N:N),0)</f>
        <v>7</v>
      </c>
    </row>
    <row r="16" spans="1:15" ht="13.5" customHeight="1">
      <c r="A16" s="68">
        <v>307</v>
      </c>
      <c r="B16" s="67" t="s">
        <v>20</v>
      </c>
      <c r="C16" s="67" t="s">
        <v>162</v>
      </c>
      <c r="D16" s="58" t="s">
        <v>103</v>
      </c>
      <c r="E16" s="58" t="s">
        <v>104</v>
      </c>
      <c r="F16" s="62" t="s">
        <v>95</v>
      </c>
      <c r="G16" s="6">
        <v>29.48</v>
      </c>
      <c r="H16" s="6">
        <v>28.84</v>
      </c>
      <c r="I16" s="6">
        <v>29.52</v>
      </c>
      <c r="J16" s="6">
        <v>29.01</v>
      </c>
      <c r="K16" s="6"/>
      <c r="L16" s="6"/>
      <c r="M16" s="21">
        <f>(G16*$G$4+H16*$H$4+I16*$I$4+J16*$J$4+K16*$K$4+L16*$L$4)</f>
        <v>116.85</v>
      </c>
      <c r="N16" s="21">
        <f>IF(M16&gt;0,M16*-1,-1000)</f>
        <v>-116.85</v>
      </c>
      <c r="O16" s="22">
        <f>IF(M16&gt;0,RANK(N16,N:N),0)</f>
        <v>8</v>
      </c>
    </row>
    <row r="17" spans="1:15" ht="13.5" customHeight="1">
      <c r="A17" s="68">
        <v>301</v>
      </c>
      <c r="B17" s="67" t="s">
        <v>20</v>
      </c>
      <c r="C17" s="67" t="s">
        <v>162</v>
      </c>
      <c r="D17" s="59" t="s">
        <v>100</v>
      </c>
      <c r="E17" s="64" t="s">
        <v>59</v>
      </c>
      <c r="F17" s="61" t="s">
        <v>30</v>
      </c>
      <c r="G17" s="6">
        <v>28.97</v>
      </c>
      <c r="H17" s="6">
        <v>29.37</v>
      </c>
      <c r="I17" s="6">
        <v>29.14</v>
      </c>
      <c r="J17" s="6">
        <v>29.44</v>
      </c>
      <c r="K17" s="6"/>
      <c r="L17" s="6"/>
      <c r="M17" s="21">
        <f>(G17*$G$4+H17*$H$4+I17*$I$4+J17*$J$4+K17*$K$4+L17*$L$4)</f>
        <v>116.92</v>
      </c>
      <c r="N17" s="21">
        <f>IF(M17&gt;0,M17*-1,-1000)</f>
        <v>-116.92</v>
      </c>
      <c r="O17" s="22">
        <f>IF(M17&gt;0,RANK(N17,N:N),0)</f>
        <v>9</v>
      </c>
    </row>
    <row r="18" spans="1:15" ht="13.5" customHeight="1">
      <c r="A18" s="68">
        <v>375</v>
      </c>
      <c r="B18" s="67" t="s">
        <v>20</v>
      </c>
      <c r="C18" s="69" t="s">
        <v>162</v>
      </c>
      <c r="D18" s="59" t="s">
        <v>36</v>
      </c>
      <c r="E18" s="60" t="s">
        <v>137</v>
      </c>
      <c r="F18" s="60" t="s">
        <v>33</v>
      </c>
      <c r="G18" s="6">
        <v>29.32</v>
      </c>
      <c r="H18" s="6">
        <v>28.94</v>
      </c>
      <c r="I18" s="6">
        <v>29.57</v>
      </c>
      <c r="J18" s="6">
        <v>29.09</v>
      </c>
      <c r="K18" s="6"/>
      <c r="L18" s="6"/>
      <c r="M18" s="21">
        <f>(G18*$G$4+H18*$H$4+I18*$I$4+J18*$J$4+K18*$K$4+L18*$L$4)</f>
        <v>116.92</v>
      </c>
      <c r="N18" s="21">
        <f>IF(M18&gt;0,M18*-1,-1000)</f>
        <v>-116.92</v>
      </c>
      <c r="O18" s="22">
        <f>IF(M18&gt;0,RANK(N18,N:N),0)</f>
        <v>9</v>
      </c>
    </row>
    <row r="19" spans="1:15" ht="13.5" customHeight="1">
      <c r="A19" s="68">
        <v>357</v>
      </c>
      <c r="B19" s="67" t="s">
        <v>20</v>
      </c>
      <c r="C19" s="67" t="s">
        <v>162</v>
      </c>
      <c r="D19" s="59" t="s">
        <v>75</v>
      </c>
      <c r="E19" s="60" t="s">
        <v>76</v>
      </c>
      <c r="F19" s="65" t="s">
        <v>64</v>
      </c>
      <c r="G19" s="6">
        <v>29.44</v>
      </c>
      <c r="H19" s="6">
        <v>28.96</v>
      </c>
      <c r="I19" s="6">
        <v>29.51</v>
      </c>
      <c r="J19" s="6">
        <v>29.07</v>
      </c>
      <c r="K19" s="6"/>
      <c r="L19" s="6"/>
      <c r="M19" s="21">
        <f>(G19*$G$4+H19*$H$4+I19*$I$4+J19*$J$4+K19*$K$4+L19*$L$4)</f>
        <v>116.98</v>
      </c>
      <c r="N19" s="21">
        <f>IF(M19&gt;0,M19*-1,-1000)</f>
        <v>-116.98</v>
      </c>
      <c r="O19" s="22">
        <f>IF(M19&gt;0,RANK(N19,N:N),0)</f>
        <v>11</v>
      </c>
    </row>
    <row r="20" spans="1:15" ht="13.5" customHeight="1">
      <c r="A20" s="68">
        <v>370</v>
      </c>
      <c r="B20" s="67" t="s">
        <v>20</v>
      </c>
      <c r="C20" s="67" t="s">
        <v>162</v>
      </c>
      <c r="D20" s="61" t="s">
        <v>102</v>
      </c>
      <c r="E20" s="60" t="s">
        <v>58</v>
      </c>
      <c r="F20" s="65" t="s">
        <v>95</v>
      </c>
      <c r="G20" s="6">
        <v>29.07</v>
      </c>
      <c r="H20" s="6">
        <v>29.49</v>
      </c>
      <c r="I20" s="6">
        <v>29.13</v>
      </c>
      <c r="J20" s="6">
        <v>29.42</v>
      </c>
      <c r="K20" s="6"/>
      <c r="L20" s="6"/>
      <c r="M20" s="21">
        <f>(G20*$G$4+H20*$H$4+I20*$I$4+J20*$J$4+K20*$K$4+L20*$L$4)</f>
        <v>117.11</v>
      </c>
      <c r="N20" s="21">
        <f>IF(M20&gt;0,M20*-1,-1000)</f>
        <v>-117.11</v>
      </c>
      <c r="O20" s="22">
        <f>IF(M20&gt;0,RANK(N20,N:N),0)</f>
        <v>12</v>
      </c>
    </row>
    <row r="21" spans="1:15" ht="13.5" customHeight="1">
      <c r="A21" s="47">
        <v>324</v>
      </c>
      <c r="B21" s="39" t="s">
        <v>20</v>
      </c>
      <c r="C21" s="39" t="s">
        <v>162</v>
      </c>
      <c r="D21" s="45" t="s">
        <v>90</v>
      </c>
      <c r="E21" s="46" t="s">
        <v>114</v>
      </c>
      <c r="F21" s="46" t="s">
        <v>41</v>
      </c>
      <c r="G21" s="6">
        <v>29.56</v>
      </c>
      <c r="H21" s="6">
        <v>28.93</v>
      </c>
      <c r="I21" s="6">
        <v>29.47</v>
      </c>
      <c r="J21" s="6">
        <v>29.17</v>
      </c>
      <c r="K21" s="6"/>
      <c r="L21" s="6"/>
      <c r="M21" s="21">
        <f>(G21*$G$4+H21*$H$4+I21*$I$4+J21*$J$4+K21*$K$4+L21*$L$4)</f>
        <v>117.13</v>
      </c>
      <c r="N21" s="21">
        <f>IF(M21&gt;0,M21*-1,-1000)</f>
        <v>-117.13</v>
      </c>
      <c r="O21" s="22">
        <f>IF(M21&gt;0,RANK(N21,N:N),0)</f>
        <v>13</v>
      </c>
    </row>
    <row r="22" spans="1:15" ht="13.5" customHeight="1">
      <c r="A22" s="47">
        <v>352</v>
      </c>
      <c r="B22" s="49" t="s">
        <v>20</v>
      </c>
      <c r="C22" s="39" t="s">
        <v>162</v>
      </c>
      <c r="D22" s="37" t="s">
        <v>62</v>
      </c>
      <c r="E22" s="37" t="s">
        <v>63</v>
      </c>
      <c r="F22" s="37" t="s">
        <v>64</v>
      </c>
      <c r="G22" s="6">
        <v>29.01</v>
      </c>
      <c r="H22" s="6">
        <v>29.48</v>
      </c>
      <c r="I22" s="6">
        <v>29.13</v>
      </c>
      <c r="J22" s="6">
        <v>29.58</v>
      </c>
      <c r="K22" s="6"/>
      <c r="L22" s="6"/>
      <c r="M22" s="21">
        <f>(G22*$G$4+H22*$H$4+I22*$I$4+J22*$J$4+K22*$K$4+L22*$L$4)</f>
        <v>117.2</v>
      </c>
      <c r="N22" s="21">
        <f>IF(M22&gt;0,M22*-1,-1000)</f>
        <v>-117.2</v>
      </c>
      <c r="O22" s="22">
        <f>IF(M22&gt;0,RANK(N22,N:N),0)</f>
        <v>14</v>
      </c>
    </row>
    <row r="23" spans="1:15" ht="13.5" customHeight="1">
      <c r="A23" s="47">
        <v>354</v>
      </c>
      <c r="B23" s="39" t="s">
        <v>20</v>
      </c>
      <c r="C23" s="39" t="s">
        <v>162</v>
      </c>
      <c r="D23" s="40" t="s">
        <v>78</v>
      </c>
      <c r="E23" s="41" t="s">
        <v>133</v>
      </c>
      <c r="F23" s="41" t="s">
        <v>30</v>
      </c>
      <c r="G23" s="6">
        <v>29.5</v>
      </c>
      <c r="H23" s="6">
        <v>28.97</v>
      </c>
      <c r="I23" s="6">
        <v>29.68</v>
      </c>
      <c r="J23" s="6">
        <v>29.12</v>
      </c>
      <c r="K23" s="6"/>
      <c r="L23" s="6"/>
      <c r="M23" s="21">
        <f>(G23*$G$4+H23*$H$4+I23*$I$4+J23*$J$4+K23*$K$4+L23*$L$4)</f>
        <v>117.27</v>
      </c>
      <c r="N23" s="21">
        <f>IF(M23&gt;0,M23*-1,-1000)</f>
        <v>-117.27</v>
      </c>
      <c r="O23" s="22">
        <f>IF(M23&gt;0,RANK(N23,N:N),0)</f>
        <v>15</v>
      </c>
    </row>
    <row r="24" spans="1:15" ht="13.5" customHeight="1">
      <c r="A24" s="47">
        <v>364</v>
      </c>
      <c r="B24" s="39" t="s">
        <v>20</v>
      </c>
      <c r="C24" s="39" t="s">
        <v>162</v>
      </c>
      <c r="D24" s="37" t="s">
        <v>57</v>
      </c>
      <c r="E24" s="37" t="s">
        <v>99</v>
      </c>
      <c r="F24" s="37" t="s">
        <v>35</v>
      </c>
      <c r="G24" s="6">
        <v>28.9</v>
      </c>
      <c r="H24" s="6">
        <v>29.49</v>
      </c>
      <c r="I24" s="6">
        <v>29.29</v>
      </c>
      <c r="J24" s="6">
        <v>29.59</v>
      </c>
      <c r="K24" s="6"/>
      <c r="L24" s="6"/>
      <c r="M24" s="21">
        <f>(G24*$G$4+H24*$H$4+I24*$I$4+J24*$J$4+K24*$K$4+L24*$L$4)</f>
        <v>117.27</v>
      </c>
      <c r="N24" s="21">
        <f>IF(M24&gt;0,M24*-1,-1000)</f>
        <v>-117.27</v>
      </c>
      <c r="O24" s="22">
        <f>IF(M24&gt;0,RANK(N24,N:N),0)</f>
        <v>15</v>
      </c>
    </row>
    <row r="25" spans="1:15" ht="13.5" customHeight="1">
      <c r="A25" s="47">
        <v>362</v>
      </c>
      <c r="B25" s="39" t="s">
        <v>20</v>
      </c>
      <c r="C25" s="39" t="s">
        <v>162</v>
      </c>
      <c r="D25" s="37" t="s">
        <v>67</v>
      </c>
      <c r="E25" s="37" t="s">
        <v>104</v>
      </c>
      <c r="F25" s="37" t="s">
        <v>35</v>
      </c>
      <c r="G25" s="6">
        <v>28.99</v>
      </c>
      <c r="H25" s="6">
        <v>29.54</v>
      </c>
      <c r="I25" s="6">
        <v>29.2</v>
      </c>
      <c r="J25" s="6">
        <v>29.59</v>
      </c>
      <c r="K25" s="6"/>
      <c r="L25" s="6"/>
      <c r="M25" s="21">
        <f>(G25*$G$4+H25*$H$4+I25*$I$4+J25*$J$4+K25*$K$4+L25*$L$4)</f>
        <v>117.32</v>
      </c>
      <c r="N25" s="21">
        <f>IF(M25&gt;0,M25*-1,-1000)</f>
        <v>-117.32</v>
      </c>
      <c r="O25" s="22">
        <f>IF(M25&gt;0,RANK(N25,N:N),0)</f>
        <v>17</v>
      </c>
    </row>
    <row r="26" spans="1:15" ht="13.5" customHeight="1">
      <c r="A26" s="47">
        <v>360</v>
      </c>
      <c r="B26" s="39" t="s">
        <v>20</v>
      </c>
      <c r="C26" s="39" t="s">
        <v>162</v>
      </c>
      <c r="D26" s="40" t="s">
        <v>55</v>
      </c>
      <c r="E26" s="41" t="s">
        <v>134</v>
      </c>
      <c r="F26" s="41" t="s">
        <v>35</v>
      </c>
      <c r="G26" s="6">
        <v>29.44</v>
      </c>
      <c r="H26" s="6">
        <v>29.09</v>
      </c>
      <c r="I26" s="6">
        <v>29.66</v>
      </c>
      <c r="J26" s="6">
        <v>29.19</v>
      </c>
      <c r="K26" s="6"/>
      <c r="L26" s="6"/>
      <c r="M26" s="21">
        <f>(G26*$G$4+H26*$H$4+I26*$I$4+J26*$J$4+K26*$K$4+L26*$L$4)</f>
        <v>117.38</v>
      </c>
      <c r="N26" s="21">
        <f>IF(M26&gt;0,M26*-1,-1000)</f>
        <v>-117.38</v>
      </c>
      <c r="O26" s="22">
        <f>IF(M26&gt;0,RANK(N26,N:N),0)</f>
        <v>18</v>
      </c>
    </row>
    <row r="27" spans="1:15" ht="13.5" customHeight="1">
      <c r="A27" s="47">
        <v>328</v>
      </c>
      <c r="B27" s="39" t="s">
        <v>20</v>
      </c>
      <c r="C27" s="39" t="s">
        <v>162</v>
      </c>
      <c r="D27" s="37" t="s">
        <v>117</v>
      </c>
      <c r="E27" s="37" t="s">
        <v>118</v>
      </c>
      <c r="F27" s="37" t="s">
        <v>41</v>
      </c>
      <c r="G27" s="6">
        <v>29.71</v>
      </c>
      <c r="H27" s="6">
        <v>29</v>
      </c>
      <c r="I27" s="6">
        <v>29.68</v>
      </c>
      <c r="J27" s="6">
        <v>29.08</v>
      </c>
      <c r="K27" s="6"/>
      <c r="L27" s="6"/>
      <c r="M27" s="21">
        <f>(G27*$G$4+H27*$H$4+I27*$I$4+J27*$J$4+K27*$K$4+L27*$L$4)</f>
        <v>117.47</v>
      </c>
      <c r="N27" s="21">
        <f>IF(M27&gt;0,M27*-1,-1000)</f>
        <v>-117.47</v>
      </c>
      <c r="O27" s="22">
        <f>IF(M27&gt;0,RANK(N27,N:N),0)</f>
        <v>19</v>
      </c>
    </row>
    <row r="28" spans="1:15" ht="13.5" customHeight="1">
      <c r="A28" s="47">
        <v>311</v>
      </c>
      <c r="B28" s="39" t="s">
        <v>20</v>
      </c>
      <c r="C28" s="39" t="s">
        <v>162</v>
      </c>
      <c r="D28" s="37" t="s">
        <v>105</v>
      </c>
      <c r="E28" s="37" t="s">
        <v>106</v>
      </c>
      <c r="F28" s="37" t="s">
        <v>30</v>
      </c>
      <c r="G28" s="6">
        <v>29.21</v>
      </c>
      <c r="H28" s="6">
        <v>29.47</v>
      </c>
      <c r="I28" s="6">
        <v>29.11</v>
      </c>
      <c r="J28" s="6">
        <v>29.73</v>
      </c>
      <c r="K28" s="6"/>
      <c r="L28" s="6"/>
      <c r="M28" s="21">
        <f>(G28*$G$4+H28*$H$4+I28*$I$4+J28*$J$4+K28*$K$4+L28*$L$4)</f>
        <v>117.52</v>
      </c>
      <c r="N28" s="21">
        <f>IF(M28&gt;0,M28*-1,-1000)</f>
        <v>-117.52</v>
      </c>
      <c r="O28" s="22">
        <f>IF(M28&gt;0,RANK(N28,N:N),0)</f>
        <v>20</v>
      </c>
    </row>
    <row r="29" spans="1:15" ht="13.5" customHeight="1">
      <c r="A29" s="47">
        <v>337</v>
      </c>
      <c r="B29" s="39" t="s">
        <v>20</v>
      </c>
      <c r="C29" s="39" t="s">
        <v>162</v>
      </c>
      <c r="D29" s="37" t="s">
        <v>126</v>
      </c>
      <c r="E29" s="37" t="s">
        <v>127</v>
      </c>
      <c r="F29" s="37" t="s">
        <v>46</v>
      </c>
      <c r="G29" s="6">
        <v>28.99</v>
      </c>
      <c r="H29" s="6">
        <v>29.61</v>
      </c>
      <c r="I29" s="6">
        <v>29.3</v>
      </c>
      <c r="J29" s="6">
        <v>29.62</v>
      </c>
      <c r="K29" s="6"/>
      <c r="L29" s="6"/>
      <c r="M29" s="21">
        <f>(G29*$G$4+H29*$H$4+I29*$I$4+J29*$J$4+K29*$K$4+L29*$L$4)</f>
        <v>117.52</v>
      </c>
      <c r="N29" s="21">
        <f>IF(M29&gt;0,M29*-1,-1000)</f>
        <v>-117.52</v>
      </c>
      <c r="O29" s="22">
        <f>IF(M29&gt;0,RANK(N29,N:N),0)</f>
        <v>20</v>
      </c>
    </row>
    <row r="30" spans="1:15" ht="13.5" customHeight="1">
      <c r="A30" s="47">
        <v>366</v>
      </c>
      <c r="B30" s="39" t="s">
        <v>20</v>
      </c>
      <c r="C30" s="39" t="s">
        <v>162</v>
      </c>
      <c r="D30" s="37" t="s">
        <v>60</v>
      </c>
      <c r="E30" s="37" t="s">
        <v>29</v>
      </c>
      <c r="F30" s="37" t="s">
        <v>46</v>
      </c>
      <c r="G30" s="6">
        <v>29.1</v>
      </c>
      <c r="H30" s="6">
        <v>29.62</v>
      </c>
      <c r="I30" s="6">
        <v>29.17</v>
      </c>
      <c r="J30" s="6">
        <v>29.72</v>
      </c>
      <c r="K30" s="6"/>
      <c r="L30" s="6"/>
      <c r="M30" s="21">
        <f>(G30*$G$4+H30*$H$4+I30*$I$4+J30*$J$4+K30*$K$4+L30*$L$4)</f>
        <v>117.61</v>
      </c>
      <c r="N30" s="21">
        <f>IF(M30&gt;0,M30*-1,-1000)</f>
        <v>-117.61</v>
      </c>
      <c r="O30" s="22">
        <f>IF(M30&gt;0,RANK(N30,N:N),0)</f>
        <v>22</v>
      </c>
    </row>
    <row r="31" spans="1:15" ht="13.5" customHeight="1">
      <c r="A31" s="47">
        <v>335</v>
      </c>
      <c r="B31" s="39" t="s">
        <v>20</v>
      </c>
      <c r="C31" s="39" t="s">
        <v>162</v>
      </c>
      <c r="D31" s="37" t="s">
        <v>124</v>
      </c>
      <c r="E31" s="37" t="s">
        <v>125</v>
      </c>
      <c r="F31" s="37" t="s">
        <v>46</v>
      </c>
      <c r="G31" s="6">
        <v>29.71</v>
      </c>
      <c r="H31" s="6">
        <v>29.06</v>
      </c>
      <c r="I31" s="6">
        <v>29.78</v>
      </c>
      <c r="J31" s="6">
        <v>29.07</v>
      </c>
      <c r="K31" s="6"/>
      <c r="L31" s="6"/>
      <c r="M31" s="21">
        <f>(G31*$G$4+H31*$H$4+I31*$I$4+J31*$J$4+K31*$K$4+L31*$L$4)</f>
        <v>117.62</v>
      </c>
      <c r="N31" s="21">
        <f>IF(M31&gt;0,M31*-1,-1000)</f>
        <v>-117.62</v>
      </c>
      <c r="O31" s="22">
        <f>IF(M31&gt;0,RANK(N31,N:N),0)</f>
        <v>23</v>
      </c>
    </row>
    <row r="32" spans="1:15" ht="13.5" customHeight="1">
      <c r="A32" s="47">
        <v>317</v>
      </c>
      <c r="B32" s="39" t="s">
        <v>20</v>
      </c>
      <c r="C32" s="39" t="s">
        <v>162</v>
      </c>
      <c r="D32" s="37" t="s">
        <v>108</v>
      </c>
      <c r="E32" s="37" t="s">
        <v>109</v>
      </c>
      <c r="F32" s="37" t="s">
        <v>46</v>
      </c>
      <c r="G32" s="6">
        <v>29.23</v>
      </c>
      <c r="H32" s="6">
        <v>29.56</v>
      </c>
      <c r="I32" s="6">
        <v>29.33</v>
      </c>
      <c r="J32" s="6">
        <v>29.62</v>
      </c>
      <c r="K32" s="6"/>
      <c r="L32" s="6"/>
      <c r="M32" s="21">
        <f>(G32*$G$4+H32*$H$4+I32*$I$4+J32*$J$4+K32*$K$4+L32*$L$4)</f>
        <v>117.74</v>
      </c>
      <c r="N32" s="21">
        <f>IF(M32&gt;0,M32*-1,-1000)</f>
        <v>-117.74</v>
      </c>
      <c r="O32" s="22">
        <f>IF(M32&gt;0,RANK(N32,N:N),0)</f>
        <v>24</v>
      </c>
    </row>
    <row r="33" spans="1:15" ht="13.5" customHeight="1">
      <c r="A33" s="47">
        <v>334</v>
      </c>
      <c r="B33" s="49" t="s">
        <v>20</v>
      </c>
      <c r="C33" s="39" t="s">
        <v>162</v>
      </c>
      <c r="D33" s="37" t="s">
        <v>123</v>
      </c>
      <c r="E33" s="37" t="s">
        <v>92</v>
      </c>
      <c r="F33" s="37" t="s">
        <v>46</v>
      </c>
      <c r="G33" s="6">
        <v>29.15</v>
      </c>
      <c r="H33" s="6">
        <v>29.63</v>
      </c>
      <c r="I33" s="6">
        <v>29.42</v>
      </c>
      <c r="J33" s="6">
        <v>29.79</v>
      </c>
      <c r="K33" s="6"/>
      <c r="L33" s="6"/>
      <c r="M33" s="21">
        <f>(G33*$G$4+H33*$H$4+I33*$I$4+J33*$J$4+K33*$K$4+L33*$L$4)</f>
        <v>117.99</v>
      </c>
      <c r="N33" s="21">
        <f>IF(M33&gt;0,M33*-1,-1000)</f>
        <v>-117.99</v>
      </c>
      <c r="O33" s="22">
        <f>IF(M33&gt;0,RANK(N33,N:N),0)</f>
        <v>25</v>
      </c>
    </row>
    <row r="34" spans="1:15" ht="13.5" customHeight="1">
      <c r="A34" s="47">
        <v>368</v>
      </c>
      <c r="B34" s="39" t="s">
        <v>20</v>
      </c>
      <c r="C34" s="39" t="s">
        <v>162</v>
      </c>
      <c r="D34" s="37" t="s">
        <v>90</v>
      </c>
      <c r="E34" s="37" t="s">
        <v>74</v>
      </c>
      <c r="F34" s="37" t="s">
        <v>41</v>
      </c>
      <c r="G34" s="6">
        <v>29</v>
      </c>
      <c r="H34" s="6">
        <v>29.79</v>
      </c>
      <c r="I34" s="6">
        <v>29.48</v>
      </c>
      <c r="J34" s="6">
        <v>29.84</v>
      </c>
      <c r="K34" s="6"/>
      <c r="L34" s="6"/>
      <c r="M34" s="21">
        <f>(G34*$G$4+H34*$H$4+I34*$I$4+J34*$J$4+K34*$K$4+L34*$L$4)</f>
        <v>118.11</v>
      </c>
      <c r="N34" s="21">
        <f>IF(M34&gt;0,M34*-1,-1000)</f>
        <v>-118.11</v>
      </c>
      <c r="O34" s="22">
        <f>IF(M34&gt;0,RANK(N34,N:N),0)</f>
        <v>26</v>
      </c>
    </row>
    <row r="35" spans="1:15" ht="13.5" customHeight="1">
      <c r="A35" s="47">
        <v>340</v>
      </c>
      <c r="B35" s="39" t="s">
        <v>20</v>
      </c>
      <c r="C35" s="39" t="s">
        <v>162</v>
      </c>
      <c r="D35" s="40" t="s">
        <v>128</v>
      </c>
      <c r="E35" s="41" t="s">
        <v>129</v>
      </c>
      <c r="F35" s="41" t="s">
        <v>46</v>
      </c>
      <c r="G35" s="6">
        <v>29.81</v>
      </c>
      <c r="H35" s="6">
        <v>29.25</v>
      </c>
      <c r="I35" s="6">
        <v>29.79</v>
      </c>
      <c r="J35" s="6">
        <v>29.33</v>
      </c>
      <c r="K35" s="6"/>
      <c r="L35" s="6"/>
      <c r="M35" s="21">
        <f>(G35*$G$4+H35*$H$4+I35*$I$4+J35*$J$4+K35*$K$4+L35*$L$4)</f>
        <v>118.18</v>
      </c>
      <c r="N35" s="21">
        <f>IF(M35&gt;0,M35*-1,-1000)</f>
        <v>-118.18</v>
      </c>
      <c r="O35" s="22">
        <f>IF(M35&gt;0,RANK(N35,N:N),0)</f>
        <v>27</v>
      </c>
    </row>
    <row r="36" spans="1:15" ht="13.5" customHeight="1">
      <c r="A36" s="47">
        <v>336</v>
      </c>
      <c r="B36" s="39" t="s">
        <v>20</v>
      </c>
      <c r="C36" s="39" t="s">
        <v>162</v>
      </c>
      <c r="D36" s="37" t="s">
        <v>84</v>
      </c>
      <c r="E36" s="37" t="s">
        <v>86</v>
      </c>
      <c r="F36" s="37" t="s">
        <v>30</v>
      </c>
      <c r="G36" s="6">
        <v>29.76</v>
      </c>
      <c r="H36" s="6">
        <v>29.26</v>
      </c>
      <c r="I36" s="6">
        <v>29.89</v>
      </c>
      <c r="J36" s="6">
        <v>29.4</v>
      </c>
      <c r="K36" s="6"/>
      <c r="L36" s="6"/>
      <c r="M36" s="21">
        <f>(G36*$G$4+H36*$H$4+I36*$I$4+J36*$J$4+K36*$K$4+L36*$L$4)</f>
        <v>118.31</v>
      </c>
      <c r="N36" s="21">
        <f>IF(M36&gt;0,M36*-1,-1000)</f>
        <v>-118.31</v>
      </c>
      <c r="O36" s="22">
        <f>IF(M36&gt;0,RANK(N36,N:N),0)</f>
        <v>28</v>
      </c>
    </row>
    <row r="37" spans="1:15" ht="13.5" customHeight="1">
      <c r="A37" s="47">
        <v>346</v>
      </c>
      <c r="B37" s="39" t="s">
        <v>20</v>
      </c>
      <c r="C37" s="39" t="s">
        <v>162</v>
      </c>
      <c r="D37" s="37" t="s">
        <v>130</v>
      </c>
      <c r="E37" s="37" t="s">
        <v>131</v>
      </c>
      <c r="F37" s="37" t="s">
        <v>132</v>
      </c>
      <c r="G37" s="6">
        <v>29.74</v>
      </c>
      <c r="H37" s="6">
        <v>29.23</v>
      </c>
      <c r="I37" s="6">
        <v>30.8</v>
      </c>
      <c r="J37" s="6">
        <v>29.43</v>
      </c>
      <c r="K37" s="6"/>
      <c r="L37" s="6"/>
      <c r="M37" s="21">
        <f>(G37*$G$4+H37*$H$4+I37*$I$4+J37*$J$4+K37*$K$4+L37*$L$4)</f>
        <v>119.2</v>
      </c>
      <c r="N37" s="21">
        <f>IF(M37&gt;0,M37*-1,-1000)</f>
        <v>-119.2</v>
      </c>
      <c r="O37" s="22">
        <f>IF(M37&gt;0,RANK(N37,N:N),0)</f>
        <v>29</v>
      </c>
    </row>
    <row r="38" spans="1:15" ht="13.5" customHeight="1">
      <c r="A38" s="47">
        <v>363</v>
      </c>
      <c r="B38" s="39" t="s">
        <v>20</v>
      </c>
      <c r="C38" s="39" t="s">
        <v>162</v>
      </c>
      <c r="D38" s="37" t="s">
        <v>117</v>
      </c>
      <c r="E38" s="37" t="s">
        <v>135</v>
      </c>
      <c r="F38" s="37" t="s">
        <v>41</v>
      </c>
      <c r="G38" s="6">
        <v>29.7</v>
      </c>
      <c r="H38" s="6">
        <v>30.1</v>
      </c>
      <c r="I38" s="6">
        <v>29.78</v>
      </c>
      <c r="J38" s="6">
        <v>30.11</v>
      </c>
      <c r="K38" s="6"/>
      <c r="L38" s="6"/>
      <c r="M38" s="21">
        <f>(G38*$G$4+H38*$H$4+I38*$I$4+J38*$J$4+K38*$K$4+L38*$L$4)</f>
        <v>119.69</v>
      </c>
      <c r="N38" s="21">
        <f>IF(M38&gt;0,M38*-1,-1000)</f>
        <v>-119.69</v>
      </c>
      <c r="O38" s="22">
        <f>IF(M38&gt;0,RANK(N38,N:N),0)</f>
        <v>30</v>
      </c>
    </row>
    <row r="39" spans="1:15" ht="13.5" customHeight="1">
      <c r="A39" s="47">
        <v>378</v>
      </c>
      <c r="B39" s="39" t="s">
        <v>20</v>
      </c>
      <c r="C39" s="49" t="s">
        <v>162</v>
      </c>
      <c r="D39" s="40" t="s">
        <v>140</v>
      </c>
      <c r="E39" s="41" t="s">
        <v>141</v>
      </c>
      <c r="F39" s="41" t="s">
        <v>46</v>
      </c>
      <c r="G39" s="6">
        <v>30.35</v>
      </c>
      <c r="H39" s="6">
        <v>29.62</v>
      </c>
      <c r="I39" s="6">
        <v>30.42</v>
      </c>
      <c r="J39" s="6">
        <v>29.64</v>
      </c>
      <c r="K39" s="6"/>
      <c r="L39" s="6"/>
      <c r="M39" s="21">
        <f>(G39*$G$4+H39*$H$4+I39*$I$4+J39*$J$4+K39*$K$4+L39*$L$4)</f>
        <v>120.03</v>
      </c>
      <c r="N39" s="21">
        <f>IF(M39&gt;0,M39*-1,-1000)</f>
        <v>-120.03</v>
      </c>
      <c r="O39" s="22">
        <f>IF(M39&gt;0,RANK(N39,N:N),0)</f>
        <v>31</v>
      </c>
    </row>
    <row r="40" ht="12.75">
      <c r="C40" s="39"/>
    </row>
    <row r="41" ht="12.75">
      <c r="C41" s="39"/>
    </row>
    <row r="42" ht="12.75">
      <c r="C42" s="39"/>
    </row>
    <row r="43" ht="12.75">
      <c r="C43" s="39"/>
    </row>
    <row r="44" ht="12.75">
      <c r="C44" s="39"/>
    </row>
    <row r="45" ht="12.75">
      <c r="C45" s="39"/>
    </row>
    <row r="46" ht="12.75">
      <c r="C46" s="39"/>
    </row>
    <row r="47" ht="12.75">
      <c r="C47" s="39"/>
    </row>
    <row r="48" ht="12.75">
      <c r="C48" s="39"/>
    </row>
    <row r="49" ht="12.75">
      <c r="C49" s="39"/>
    </row>
    <row r="50" ht="12.75">
      <c r="C50" s="39"/>
    </row>
    <row r="51" ht="12.75">
      <c r="C51" s="39"/>
    </row>
    <row r="52" ht="12.75">
      <c r="C52" s="39"/>
    </row>
    <row r="53" ht="12.75">
      <c r="C53" s="39"/>
    </row>
    <row r="54" ht="12.75">
      <c r="C54" s="39"/>
    </row>
    <row r="55" ht="12.75">
      <c r="C55" s="39"/>
    </row>
    <row r="56" ht="12.75">
      <c r="C56" s="39"/>
    </row>
    <row r="57" ht="12.75">
      <c r="C57" s="39"/>
    </row>
    <row r="58" ht="12.75">
      <c r="C58" s="39"/>
    </row>
    <row r="59" ht="12.75">
      <c r="C59" s="39"/>
    </row>
    <row r="60" ht="12.75">
      <c r="C60" s="39"/>
    </row>
    <row r="61" ht="12.75">
      <c r="C61" s="39"/>
    </row>
    <row r="62" ht="12.75">
      <c r="C62" s="39"/>
    </row>
    <row r="63" ht="12.75">
      <c r="C63" s="39"/>
    </row>
    <row r="64" ht="12.75">
      <c r="C64" s="39"/>
    </row>
    <row r="65" ht="12.75">
      <c r="C65" s="39"/>
    </row>
    <row r="66" ht="12.75">
      <c r="C66" s="39"/>
    </row>
    <row r="67" ht="12.75">
      <c r="C67" s="39"/>
    </row>
    <row r="68" ht="12.75">
      <c r="C68" s="39"/>
    </row>
    <row r="69" ht="12.75">
      <c r="C69" s="39"/>
    </row>
  </sheetData>
  <autoFilter ref="A8:P39"/>
  <printOptions/>
  <pageMargins left="0.3937007874015748" right="0.1968503937007874" top="0.51" bottom="0.5511811023622047" header="0.15748031496062992" footer="0.15748031496062992"/>
  <pageSetup fitToHeight="5" fitToWidth="1" horizontalDpi="300" verticalDpi="300" orientation="landscape" paperSize="9" scale="99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6">
    <pageSetUpPr fitToPage="1"/>
  </sheetPr>
  <dimension ref="A1:P13"/>
  <sheetViews>
    <sheetView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L4" sqref="L4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4" customWidth="1"/>
  </cols>
  <sheetData>
    <row r="1" spans="1:16" s="8" customFormat="1" ht="30">
      <c r="A1" s="15" t="s">
        <v>28</v>
      </c>
      <c r="B1" s="15"/>
      <c r="C1" s="15"/>
      <c r="D1" s="16"/>
      <c r="E1" s="7"/>
      <c r="F1" s="7"/>
      <c r="G1" s="7"/>
      <c r="H1" s="7"/>
      <c r="I1" s="7"/>
      <c r="J1" s="7"/>
      <c r="K1" s="7"/>
      <c r="L1" s="7"/>
      <c r="M1" s="7"/>
      <c r="N1" s="7"/>
      <c r="O1" s="17"/>
      <c r="P1" s="24"/>
    </row>
    <row r="2" spans="1:16" s="8" customFormat="1" ht="30">
      <c r="A2" s="15" t="s">
        <v>18</v>
      </c>
      <c r="B2" s="15"/>
      <c r="C2" s="15"/>
      <c r="D2" s="18"/>
      <c r="E2" s="7"/>
      <c r="F2" s="7"/>
      <c r="G2" s="7"/>
      <c r="H2" s="7"/>
      <c r="I2" s="7"/>
      <c r="J2" s="7"/>
      <c r="K2" s="7"/>
      <c r="L2" s="7"/>
      <c r="M2" s="7"/>
      <c r="N2" s="7"/>
      <c r="O2" s="17"/>
      <c r="P2" s="24"/>
    </row>
    <row r="3" spans="4:16" s="8" customFormat="1" ht="9.75" customHeight="1">
      <c r="D3" s="9"/>
      <c r="O3" s="10"/>
      <c r="P3" s="24"/>
    </row>
    <row r="4" spans="1:13" ht="15" customHeight="1">
      <c r="A4" s="56" t="s">
        <v>17</v>
      </c>
      <c r="B4" s="12"/>
      <c r="C4" s="12"/>
      <c r="D4" s="11"/>
      <c r="E4" s="12"/>
      <c r="F4" s="12"/>
      <c r="G4" s="52">
        <v>1</v>
      </c>
      <c r="H4" s="52">
        <v>1</v>
      </c>
      <c r="I4" s="52">
        <v>1</v>
      </c>
      <c r="J4" s="52">
        <v>1</v>
      </c>
      <c r="K4" s="52">
        <v>0</v>
      </c>
      <c r="L4" s="53">
        <v>1</v>
      </c>
      <c r="M4" s="7"/>
    </row>
    <row r="5" spans="1:12" ht="16.5" customHeight="1">
      <c r="A5" s="14" t="s">
        <v>0</v>
      </c>
      <c r="B5" s="16"/>
      <c r="C5" s="16"/>
      <c r="D5" s="7"/>
      <c r="E5" s="7"/>
      <c r="F5" s="7"/>
      <c r="G5" s="30">
        <f>MIN(G9:G13)</f>
        <v>29.02</v>
      </c>
      <c r="H5" s="30">
        <f>MIN(H9:H13)</f>
        <v>29.34</v>
      </c>
      <c r="I5" s="30">
        <f>MIN(I9:I13)</f>
        <v>29.2</v>
      </c>
      <c r="J5" s="30">
        <f>MIN(J9:J13)</f>
        <v>29.35</v>
      </c>
      <c r="K5" s="30">
        <f>MIN(K9:K13)</f>
        <v>0</v>
      </c>
      <c r="L5" s="32">
        <f>MIN(L9:L13)</f>
        <v>0</v>
      </c>
    </row>
    <row r="6" spans="1:12" ht="18" customHeight="1">
      <c r="A6" s="14"/>
      <c r="B6" s="16"/>
      <c r="C6" s="16"/>
      <c r="D6" s="7"/>
      <c r="E6" s="57" t="s">
        <v>25</v>
      </c>
      <c r="F6" s="54">
        <f>MIN(G9:L13)</f>
        <v>29.02</v>
      </c>
      <c r="G6" s="31"/>
      <c r="H6" s="31"/>
      <c r="I6" s="31"/>
      <c r="J6" s="31"/>
      <c r="K6" s="31"/>
      <c r="L6" s="33"/>
    </row>
    <row r="7" spans="1:16" s="1" customFormat="1" ht="38.25">
      <c r="A7" s="26" t="s">
        <v>1</v>
      </c>
      <c r="B7" s="27" t="s">
        <v>14</v>
      </c>
      <c r="C7" s="27" t="s">
        <v>15</v>
      </c>
      <c r="D7" s="28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29" t="s">
        <v>9</v>
      </c>
      <c r="N7" s="4"/>
      <c r="O7" s="34" t="s">
        <v>10</v>
      </c>
      <c r="P7" s="35" t="s">
        <v>16</v>
      </c>
    </row>
    <row r="8" spans="1:12" ht="22.5" customHeight="1">
      <c r="A8" s="8"/>
      <c r="B8" s="8"/>
      <c r="C8" s="8"/>
      <c r="D8" s="9"/>
      <c r="E8" s="8"/>
      <c r="F8" s="8"/>
      <c r="G8" s="13"/>
      <c r="H8" s="13"/>
      <c r="I8" s="13"/>
      <c r="J8" s="13"/>
      <c r="K8" s="13"/>
      <c r="L8" s="13"/>
    </row>
    <row r="9" spans="1:15" ht="13.5" customHeight="1">
      <c r="A9" s="47">
        <v>518</v>
      </c>
      <c r="B9" s="39" t="s">
        <v>172</v>
      </c>
      <c r="C9" s="39" t="s">
        <v>162</v>
      </c>
      <c r="D9" s="37" t="s">
        <v>102</v>
      </c>
      <c r="E9" s="37" t="s">
        <v>77</v>
      </c>
      <c r="F9" s="37" t="s">
        <v>95</v>
      </c>
      <c r="G9" s="6">
        <v>29.02</v>
      </c>
      <c r="H9" s="6">
        <v>29.64</v>
      </c>
      <c r="I9" s="6">
        <v>29.2</v>
      </c>
      <c r="J9" s="6">
        <v>29.74</v>
      </c>
      <c r="K9" s="6"/>
      <c r="L9" s="6"/>
      <c r="M9" s="21">
        <f>(G9*$G$4+H9*$H$4+I9*$I$4+J9*$J$4+K9*$K$4+L9*$L$4)</f>
        <v>117.6</v>
      </c>
      <c r="N9" s="21">
        <f>IF(M9&gt;0,M9*-1,-1000)</f>
        <v>-117.6</v>
      </c>
      <c r="O9" s="22">
        <f>IF(M9&gt;0,RANK(N9,N:N),0)</f>
        <v>1</v>
      </c>
    </row>
    <row r="10" spans="1:15" ht="13.5" customHeight="1">
      <c r="A10" s="47">
        <v>502</v>
      </c>
      <c r="B10" s="39" t="s">
        <v>172</v>
      </c>
      <c r="C10" s="39" t="s">
        <v>162</v>
      </c>
      <c r="D10" s="45" t="s">
        <v>145</v>
      </c>
      <c r="E10" s="46" t="s">
        <v>136</v>
      </c>
      <c r="F10" s="46" t="s">
        <v>33</v>
      </c>
      <c r="G10" s="6">
        <v>29.02</v>
      </c>
      <c r="H10" s="6">
        <v>29.81</v>
      </c>
      <c r="I10" s="6">
        <v>29.23</v>
      </c>
      <c r="J10" s="6">
        <v>29.95</v>
      </c>
      <c r="K10" s="6"/>
      <c r="L10" s="6"/>
      <c r="M10" s="21">
        <f>(G10*$G$4+H10*$H$4+I10*$I$4+J10*$J$4+K10*$K$4+L10*$L$4)</f>
        <v>118.01</v>
      </c>
      <c r="N10" s="21">
        <f>IF(M10&gt;0,M10*-1,-1000)</f>
        <v>-118.01</v>
      </c>
      <c r="O10" s="22">
        <f>IF(M10&gt;0,RANK(N10,N:N),0)</f>
        <v>2</v>
      </c>
    </row>
    <row r="11" spans="1:15" ht="13.5" customHeight="1">
      <c r="A11" s="47">
        <v>509</v>
      </c>
      <c r="B11" s="39" t="s">
        <v>172</v>
      </c>
      <c r="C11" s="39" t="s">
        <v>162</v>
      </c>
      <c r="D11" s="40" t="s">
        <v>151</v>
      </c>
      <c r="E11" s="41" t="s">
        <v>138</v>
      </c>
      <c r="F11" s="41" t="s">
        <v>122</v>
      </c>
      <c r="G11" s="6">
        <v>29.63</v>
      </c>
      <c r="H11" s="6">
        <v>29.34</v>
      </c>
      <c r="I11" s="6">
        <v>29.77</v>
      </c>
      <c r="J11" s="6">
        <v>29.35</v>
      </c>
      <c r="K11" s="6"/>
      <c r="L11" s="6"/>
      <c r="M11" s="21">
        <f>(G11*$G$4+H11*$H$4+I11*$I$4+J11*$J$4+K11*$K$4+L11*$L$4)</f>
        <v>118.09</v>
      </c>
      <c r="N11" s="21">
        <f>IF(M11&gt;0,M11*-1,-1000)</f>
        <v>-118.09</v>
      </c>
      <c r="O11" s="22">
        <f>IF(M11&gt;0,RANK(N11,N:N),0)</f>
        <v>3</v>
      </c>
    </row>
    <row r="12" spans="1:15" ht="13.5" customHeight="1">
      <c r="A12" s="47">
        <v>510</v>
      </c>
      <c r="B12" s="39" t="s">
        <v>172</v>
      </c>
      <c r="C12" s="39" t="s">
        <v>162</v>
      </c>
      <c r="D12" s="37" t="s">
        <v>152</v>
      </c>
      <c r="E12" s="37" t="s">
        <v>153</v>
      </c>
      <c r="F12" s="37" t="s">
        <v>73</v>
      </c>
      <c r="G12" s="6">
        <v>29.13</v>
      </c>
      <c r="H12" s="6">
        <v>29.95</v>
      </c>
      <c r="I12" s="6">
        <v>29.35</v>
      </c>
      <c r="J12" s="6">
        <v>29.96</v>
      </c>
      <c r="K12" s="6"/>
      <c r="L12" s="6"/>
      <c r="M12" s="21">
        <f>(G12*$G$4+H12*$H$4+I12*$I$4+J12*$J$4+K12*$K$4+L12*$L$4)</f>
        <v>118.39</v>
      </c>
      <c r="N12" s="21">
        <f>IF(M12&gt;0,M12*-1,-1000)</f>
        <v>-118.39</v>
      </c>
      <c r="O12" s="22">
        <f>IF(M12&gt;0,RANK(N12,N:N),0)</f>
        <v>4</v>
      </c>
    </row>
    <row r="13" spans="1:15" ht="13.5" customHeight="1">
      <c r="A13" s="47">
        <v>505</v>
      </c>
      <c r="B13" s="39" t="s">
        <v>172</v>
      </c>
      <c r="C13" s="39" t="s">
        <v>162</v>
      </c>
      <c r="D13" s="37" t="s">
        <v>126</v>
      </c>
      <c r="E13" s="37" t="s">
        <v>147</v>
      </c>
      <c r="F13" s="37" t="s">
        <v>46</v>
      </c>
      <c r="G13" s="6">
        <v>29.67</v>
      </c>
      <c r="H13" s="6">
        <v>29.56</v>
      </c>
      <c r="I13" s="6">
        <v>30.06</v>
      </c>
      <c r="J13" s="6">
        <v>29.82</v>
      </c>
      <c r="K13" s="6"/>
      <c r="L13" s="6"/>
      <c r="M13" s="21">
        <f>(G13*$G$4+H13*$H$4+I13*$I$4+J13*$J$4+K13*$K$4+L13*$L$4)</f>
        <v>119.11</v>
      </c>
      <c r="N13" s="21">
        <f>IF(M13&gt;0,M13*-1,-1000)</f>
        <v>-119.11</v>
      </c>
      <c r="O13" s="22">
        <f>IF(M13&gt;0,RANK(N13,N:N),0)</f>
        <v>5</v>
      </c>
    </row>
  </sheetData>
  <autoFilter ref="A8:P13"/>
  <printOptions/>
  <pageMargins left="0.3937007874015748" right="0.1968503937007874" top="0.57" bottom="0.5511811023622047" header="0.35" footer="0.15748031496062992"/>
  <pageSetup fitToHeight="5" fitToWidth="1" horizontalDpi="300" verticalDpi="300" orientation="landscape" paperSize="9" scale="99" r:id="rId2"/>
  <headerFooter alignWithMargins="0">
    <oddHeader>&amp;RSeite &amp;P von  &amp;N</oddHeader>
    <oddFooter>&amp;RDruckdatum:    &amp;D          &amp;T Uhr
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Tenambergen</dc:creator>
  <cp:keywords/>
  <dc:description/>
  <cp:lastModifiedBy>Rosenkranz</cp:lastModifiedBy>
  <cp:lastPrinted>2008-05-26T17:35:06Z</cp:lastPrinted>
  <dcterms:created xsi:type="dcterms:W3CDTF">1999-05-31T05:06:41Z</dcterms:created>
  <dcterms:modified xsi:type="dcterms:W3CDTF">2008-05-26T17:36:09Z</dcterms:modified>
  <cp:category/>
  <cp:version/>
  <cp:contentType/>
  <cp:contentStatus/>
</cp:coreProperties>
</file>